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996DB87-3619-46BD-AE08-A3BB21F17F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одержание" sheetId="2" r:id="rId1"/>
    <sheet name="Сетка-рабица" sheetId="1" r:id="rId2"/>
    <sheet name="Колючка" sheetId="3" r:id="rId3"/>
    <sheet name="Егоза" sheetId="4" r:id="rId4"/>
    <sheet name="Кронштейны и проволока" sheetId="8" r:id="rId5"/>
    <sheet name="Сетка в асс." sheetId="5" r:id="rId6"/>
    <sheet name="Проволока" sheetId="9" r:id="rId7"/>
    <sheet name="Закладные и тд." sheetId="6" r:id="rId8"/>
    <sheet name="Вышки, склады, ангары и т.д." sheetId="7" r:id="rId9"/>
  </sheets>
  <externalReferences>
    <externalReference r:id="rId10"/>
    <externalReference r:id="rId1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4" l="1"/>
  <c r="I4" i="4"/>
  <c r="H5" i="4"/>
  <c r="I5" i="4"/>
  <c r="H6" i="4"/>
  <c r="I6" i="4"/>
  <c r="H7" i="4"/>
  <c r="I7" i="4"/>
  <c r="H8" i="4"/>
  <c r="I8" i="4"/>
  <c r="H9" i="4"/>
  <c r="I9" i="4"/>
  <c r="H10" i="4"/>
  <c r="I10" i="4"/>
  <c r="H11" i="4"/>
  <c r="I11" i="4"/>
  <c r="H12" i="4"/>
  <c r="I12" i="4"/>
  <c r="H13" i="4"/>
  <c r="I13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9" i="4"/>
  <c r="I29" i="4"/>
  <c r="H30" i="4"/>
  <c r="I30" i="4"/>
  <c r="H31" i="4"/>
  <c r="I31" i="4"/>
  <c r="H33" i="4"/>
  <c r="I33" i="4"/>
  <c r="H34" i="4"/>
  <c r="I34" i="4"/>
  <c r="H35" i="4"/>
  <c r="I35" i="4"/>
  <c r="H37" i="4"/>
  <c r="I37" i="4"/>
  <c r="H38" i="4"/>
  <c r="I38" i="4"/>
  <c r="H39" i="4"/>
  <c r="I39" i="4"/>
  <c r="H40" i="4"/>
  <c r="I40" i="4"/>
  <c r="H41" i="4"/>
  <c r="I41" i="4"/>
  <c r="H43" i="4"/>
  <c r="I43" i="4"/>
  <c r="H44" i="4"/>
  <c r="I44" i="4"/>
  <c r="H6" i="3"/>
  <c r="I6" i="3"/>
  <c r="H7" i="3"/>
  <c r="I7" i="3"/>
  <c r="S55" i="1" l="1"/>
  <c r="H55" i="1" s="1"/>
  <c r="I55" i="1" s="1"/>
  <c r="O55" i="1"/>
  <c r="C55" i="1" s="1"/>
  <c r="G55" i="1"/>
  <c r="D55" i="1"/>
  <c r="B55" i="1"/>
  <c r="S54" i="1"/>
  <c r="H54" i="1" s="1"/>
  <c r="I54" i="1" s="1"/>
  <c r="O54" i="1"/>
  <c r="C54" i="1" s="1"/>
  <c r="D54" i="1" s="1"/>
  <c r="G54" i="1"/>
  <c r="B54" i="1"/>
  <c r="S53" i="1"/>
  <c r="H53" i="1" s="1"/>
  <c r="I53" i="1" s="1"/>
  <c r="O53" i="1"/>
  <c r="C53" i="1" s="1"/>
  <c r="D53" i="1" s="1"/>
  <c r="G53" i="1"/>
  <c r="B53" i="1"/>
  <c r="S52" i="1"/>
  <c r="H52" i="1" s="1"/>
  <c r="I52" i="1" s="1"/>
  <c r="O52" i="1"/>
  <c r="C52" i="1" s="1"/>
  <c r="D52" i="1" s="1"/>
  <c r="G52" i="1"/>
  <c r="B52" i="1"/>
  <c r="S51" i="1"/>
  <c r="H51" i="1" s="1"/>
  <c r="O51" i="1"/>
  <c r="C51" i="1" s="1"/>
  <c r="D51" i="1" s="1"/>
  <c r="I51" i="1"/>
  <c r="G51" i="1"/>
  <c r="B51" i="1"/>
  <c r="S50" i="1"/>
  <c r="H50" i="1" s="1"/>
  <c r="I50" i="1" s="1"/>
  <c r="O50" i="1"/>
  <c r="C50" i="1" s="1"/>
  <c r="D50" i="1" s="1"/>
  <c r="G50" i="1"/>
  <c r="B50" i="1"/>
  <c r="S49" i="1"/>
  <c r="H49" i="1" s="1"/>
  <c r="O49" i="1"/>
  <c r="C49" i="1" s="1"/>
  <c r="D49" i="1" s="1"/>
  <c r="I49" i="1"/>
  <c r="G49" i="1"/>
  <c r="B49" i="1"/>
  <c r="S48" i="1"/>
  <c r="H48" i="1" s="1"/>
  <c r="I48" i="1" s="1"/>
  <c r="O48" i="1"/>
  <c r="C48" i="1" s="1"/>
  <c r="D48" i="1" s="1"/>
  <c r="G48" i="1"/>
  <c r="B48" i="1"/>
  <c r="S47" i="1"/>
  <c r="H47" i="1" s="1"/>
  <c r="O47" i="1"/>
  <c r="C47" i="1" s="1"/>
  <c r="D47" i="1" s="1"/>
  <c r="I47" i="1"/>
  <c r="G47" i="1"/>
  <c r="B47" i="1"/>
  <c r="S46" i="1"/>
  <c r="H46" i="1" s="1"/>
  <c r="I46" i="1" s="1"/>
  <c r="O46" i="1"/>
  <c r="C46" i="1" s="1"/>
  <c r="D46" i="1" s="1"/>
  <c r="G46" i="1"/>
  <c r="B46" i="1"/>
  <c r="S45" i="1"/>
  <c r="H45" i="1" s="1"/>
  <c r="I45" i="1" s="1"/>
  <c r="O45" i="1"/>
  <c r="C45" i="1" s="1"/>
  <c r="D45" i="1" s="1"/>
  <c r="G45" i="1"/>
  <c r="B45" i="1"/>
  <c r="S44" i="1"/>
  <c r="H44" i="1" s="1"/>
  <c r="I44" i="1" s="1"/>
  <c r="O44" i="1"/>
  <c r="C44" i="1" s="1"/>
  <c r="D44" i="1" s="1"/>
  <c r="G44" i="1"/>
  <c r="B44" i="1"/>
  <c r="S43" i="1"/>
  <c r="H43" i="1" s="1"/>
  <c r="O43" i="1"/>
  <c r="C43" i="1" s="1"/>
  <c r="D43" i="1" s="1"/>
  <c r="I43" i="1"/>
  <c r="G43" i="1"/>
  <c r="B43" i="1"/>
  <c r="S42" i="1"/>
  <c r="H42" i="1" s="1"/>
  <c r="I42" i="1" s="1"/>
  <c r="O42" i="1"/>
  <c r="C42" i="1" s="1"/>
  <c r="D42" i="1" s="1"/>
  <c r="G42" i="1"/>
  <c r="B42" i="1"/>
  <c r="S41" i="1"/>
  <c r="O41" i="1"/>
  <c r="C41" i="1" s="1"/>
  <c r="D41" i="1" s="1"/>
  <c r="H41" i="1"/>
  <c r="I41" i="1" s="1"/>
  <c r="G41" i="1"/>
  <c r="B41" i="1"/>
  <c r="S40" i="1"/>
  <c r="H40" i="1" s="1"/>
  <c r="I40" i="1" s="1"/>
  <c r="O40" i="1"/>
  <c r="C40" i="1" s="1"/>
  <c r="D40" i="1" s="1"/>
  <c r="G40" i="1"/>
  <c r="B40" i="1"/>
  <c r="S39" i="1"/>
  <c r="O39" i="1"/>
  <c r="C39" i="1" s="1"/>
  <c r="D39" i="1" s="1"/>
  <c r="H39" i="1"/>
  <c r="I39" i="1" s="1"/>
  <c r="G39" i="1"/>
  <c r="B39" i="1"/>
  <c r="S38" i="1"/>
  <c r="H38" i="1" s="1"/>
  <c r="I38" i="1" s="1"/>
  <c r="O38" i="1"/>
  <c r="C38" i="1" s="1"/>
  <c r="D38" i="1" s="1"/>
  <c r="G38" i="1"/>
  <c r="B38" i="1"/>
  <c r="S37" i="1"/>
  <c r="O37" i="1"/>
  <c r="C37" i="1" s="1"/>
  <c r="D37" i="1" s="1"/>
  <c r="H37" i="1"/>
  <c r="I37" i="1" s="1"/>
  <c r="G37" i="1"/>
  <c r="B37" i="1"/>
  <c r="S36" i="1"/>
  <c r="H36" i="1" s="1"/>
  <c r="I36" i="1" s="1"/>
  <c r="O36" i="1"/>
  <c r="C36" i="1" s="1"/>
  <c r="D36" i="1" s="1"/>
  <c r="G36" i="1"/>
  <c r="B36" i="1"/>
  <c r="S35" i="1"/>
  <c r="O35" i="1"/>
  <c r="C35" i="1" s="1"/>
  <c r="D35" i="1" s="1"/>
  <c r="H35" i="1"/>
  <c r="I35" i="1" s="1"/>
  <c r="G35" i="1"/>
  <c r="B35" i="1"/>
  <c r="S34" i="1"/>
  <c r="H34" i="1" s="1"/>
  <c r="I34" i="1" s="1"/>
  <c r="O34" i="1"/>
  <c r="C34" i="1" s="1"/>
  <c r="D34" i="1" s="1"/>
  <c r="G34" i="1"/>
  <c r="B34" i="1"/>
  <c r="S33" i="1"/>
  <c r="O33" i="1"/>
  <c r="C33" i="1" s="1"/>
  <c r="D33" i="1" s="1"/>
  <c r="H33" i="1"/>
  <c r="I33" i="1" s="1"/>
  <c r="G33" i="1"/>
  <c r="B33" i="1"/>
  <c r="S32" i="1"/>
  <c r="H32" i="1" s="1"/>
  <c r="I32" i="1" s="1"/>
  <c r="O32" i="1"/>
  <c r="C32" i="1" s="1"/>
  <c r="D32" i="1" s="1"/>
  <c r="G32" i="1"/>
  <c r="B32" i="1"/>
  <c r="S31" i="1"/>
  <c r="O31" i="1"/>
  <c r="C31" i="1" s="1"/>
  <c r="D31" i="1" s="1"/>
  <c r="H31" i="1"/>
  <c r="I31" i="1" s="1"/>
  <c r="G31" i="1"/>
  <c r="B31" i="1"/>
  <c r="S30" i="1"/>
  <c r="H30" i="1" s="1"/>
  <c r="I30" i="1" s="1"/>
  <c r="O30" i="1"/>
  <c r="C30" i="1" s="1"/>
  <c r="D30" i="1" s="1"/>
  <c r="G30" i="1"/>
  <c r="B30" i="1"/>
  <c r="S29" i="1"/>
  <c r="H29" i="1" s="1"/>
  <c r="I29" i="1" s="1"/>
  <c r="O29" i="1"/>
  <c r="C29" i="1" s="1"/>
  <c r="D29" i="1" s="1"/>
  <c r="G29" i="1"/>
  <c r="B29" i="1"/>
  <c r="S28" i="1"/>
  <c r="H28" i="1" s="1"/>
  <c r="I28" i="1" s="1"/>
  <c r="O28" i="1"/>
  <c r="C28" i="1" s="1"/>
  <c r="D28" i="1" s="1"/>
  <c r="G28" i="1"/>
  <c r="B28" i="1"/>
  <c r="S27" i="1"/>
  <c r="H27" i="1" s="1"/>
  <c r="I27" i="1" s="1"/>
  <c r="O27" i="1"/>
  <c r="C27" i="1" s="1"/>
  <c r="D27" i="1" s="1"/>
  <c r="G27" i="1"/>
  <c r="B27" i="1"/>
  <c r="S26" i="1"/>
  <c r="H26" i="1" s="1"/>
  <c r="O26" i="1"/>
  <c r="C26" i="1" s="1"/>
  <c r="D26" i="1" s="1"/>
  <c r="I26" i="1"/>
  <c r="G26" i="1"/>
  <c r="B26" i="1"/>
  <c r="S25" i="1"/>
  <c r="H25" i="1" s="1"/>
  <c r="O25" i="1"/>
  <c r="C25" i="1" s="1"/>
  <c r="D25" i="1" s="1"/>
  <c r="I25" i="1"/>
  <c r="G25" i="1"/>
  <c r="B25" i="1"/>
  <c r="S24" i="1"/>
  <c r="H24" i="1" s="1"/>
  <c r="I24" i="1" s="1"/>
  <c r="O24" i="1"/>
  <c r="C24" i="1" s="1"/>
  <c r="D24" i="1" s="1"/>
  <c r="G24" i="1"/>
  <c r="B24" i="1"/>
  <c r="S23" i="1"/>
  <c r="O23" i="1"/>
  <c r="C23" i="1" s="1"/>
  <c r="D23" i="1" s="1"/>
  <c r="H23" i="1"/>
  <c r="I23" i="1" s="1"/>
  <c r="G23" i="1"/>
  <c r="B23" i="1"/>
  <c r="S22" i="1"/>
  <c r="H22" i="1" s="1"/>
  <c r="I22" i="1" s="1"/>
  <c r="O22" i="1"/>
  <c r="C22" i="1" s="1"/>
  <c r="D22" i="1" s="1"/>
  <c r="G22" i="1"/>
  <c r="B22" i="1"/>
  <c r="S21" i="1"/>
  <c r="O21" i="1"/>
  <c r="C21" i="1" s="1"/>
  <c r="D21" i="1" s="1"/>
  <c r="H21" i="1"/>
  <c r="I21" i="1" s="1"/>
  <c r="G21" i="1"/>
  <c r="B21" i="1"/>
  <c r="S20" i="1"/>
  <c r="H20" i="1" s="1"/>
  <c r="I20" i="1" s="1"/>
  <c r="O20" i="1"/>
  <c r="C20" i="1" s="1"/>
  <c r="D20" i="1" s="1"/>
  <c r="G20" i="1"/>
  <c r="B20" i="1"/>
  <c r="S19" i="1"/>
  <c r="O19" i="1"/>
  <c r="C19" i="1" s="1"/>
  <c r="D19" i="1" s="1"/>
  <c r="H19" i="1"/>
  <c r="I19" i="1" s="1"/>
  <c r="G19" i="1"/>
  <c r="B19" i="1"/>
  <c r="S18" i="1"/>
  <c r="H18" i="1" s="1"/>
  <c r="I18" i="1" s="1"/>
  <c r="O18" i="1"/>
  <c r="C18" i="1" s="1"/>
  <c r="D18" i="1" s="1"/>
  <c r="G18" i="1"/>
  <c r="B18" i="1"/>
  <c r="S17" i="1"/>
  <c r="O17" i="1"/>
  <c r="C17" i="1" s="1"/>
  <c r="D17" i="1" s="1"/>
  <c r="H17" i="1"/>
  <c r="I17" i="1" s="1"/>
  <c r="G17" i="1"/>
  <c r="B17" i="1"/>
  <c r="S16" i="1"/>
  <c r="H16" i="1" s="1"/>
  <c r="I16" i="1" s="1"/>
  <c r="O16" i="1"/>
  <c r="C16" i="1" s="1"/>
  <c r="D16" i="1" s="1"/>
  <c r="G16" i="1"/>
  <c r="B16" i="1"/>
  <c r="S15" i="1"/>
  <c r="O15" i="1"/>
  <c r="C15" i="1" s="1"/>
  <c r="D15" i="1" s="1"/>
  <c r="H15" i="1"/>
  <c r="I15" i="1" s="1"/>
  <c r="G15" i="1"/>
  <c r="B15" i="1"/>
  <c r="S14" i="1"/>
  <c r="H14" i="1" s="1"/>
  <c r="I14" i="1" s="1"/>
  <c r="O14" i="1"/>
  <c r="C14" i="1" s="1"/>
  <c r="D14" i="1" s="1"/>
  <c r="G14" i="1"/>
  <c r="B14" i="1"/>
  <c r="S13" i="1"/>
  <c r="O13" i="1"/>
  <c r="C13" i="1" s="1"/>
  <c r="D13" i="1" s="1"/>
  <c r="H13" i="1"/>
  <c r="I13" i="1" s="1"/>
  <c r="G13" i="1"/>
  <c r="B13" i="1"/>
  <c r="S12" i="1"/>
  <c r="H12" i="1" s="1"/>
  <c r="I12" i="1" s="1"/>
  <c r="O12" i="1"/>
  <c r="C12" i="1" s="1"/>
  <c r="D12" i="1" s="1"/>
  <c r="G12" i="1"/>
  <c r="B12" i="1"/>
  <c r="S11" i="1"/>
  <c r="O11" i="1"/>
  <c r="C11" i="1" s="1"/>
  <c r="D11" i="1" s="1"/>
  <c r="H11" i="1"/>
  <c r="I11" i="1" s="1"/>
  <c r="G11" i="1"/>
  <c r="B11" i="1"/>
  <c r="S10" i="1"/>
  <c r="H10" i="1" s="1"/>
  <c r="I10" i="1" s="1"/>
  <c r="O10" i="1"/>
  <c r="C10" i="1" s="1"/>
  <c r="D10" i="1" s="1"/>
  <c r="G10" i="1"/>
  <c r="B10" i="1"/>
  <c r="S9" i="1"/>
  <c r="O9" i="1"/>
  <c r="C9" i="1" s="1"/>
  <c r="D9" i="1" s="1"/>
  <c r="H9" i="1"/>
  <c r="I9" i="1" s="1"/>
  <c r="G9" i="1"/>
  <c r="B9" i="1"/>
  <c r="S8" i="1"/>
  <c r="H8" i="1" s="1"/>
  <c r="I8" i="1" s="1"/>
  <c r="O8" i="1"/>
  <c r="C8" i="1" s="1"/>
  <c r="D8" i="1" s="1"/>
  <c r="G8" i="1"/>
  <c r="B8" i="1"/>
  <c r="S7" i="1"/>
  <c r="O7" i="1"/>
  <c r="C7" i="1" s="1"/>
  <c r="D7" i="1" s="1"/>
  <c r="H7" i="1"/>
  <c r="I7" i="1" s="1"/>
  <c r="G7" i="1"/>
  <c r="B7" i="1"/>
  <c r="S6" i="1"/>
  <c r="H6" i="1" s="1"/>
  <c r="I6" i="1" s="1"/>
  <c r="O6" i="1"/>
  <c r="C6" i="1" s="1"/>
  <c r="D6" i="1" s="1"/>
  <c r="G6" i="1"/>
  <c r="B6" i="1"/>
  <c r="S5" i="1"/>
  <c r="O5" i="1"/>
  <c r="C5" i="1" s="1"/>
  <c r="D5" i="1" s="1"/>
  <c r="H5" i="1"/>
  <c r="I5" i="1" s="1"/>
  <c r="G5" i="1"/>
  <c r="B5" i="1"/>
  <c r="S4" i="1"/>
  <c r="Q4" i="1"/>
  <c r="Q5" i="1" s="1"/>
  <c r="O4" i="1"/>
  <c r="H4" i="1"/>
  <c r="I4" i="1" s="1"/>
  <c r="G4" i="1"/>
  <c r="C4" i="1"/>
  <c r="D4" i="1" s="1"/>
  <c r="B4" i="1"/>
  <c r="S3" i="1"/>
  <c r="O3" i="1"/>
  <c r="C3" i="1" s="1"/>
  <c r="D3" i="1" s="1"/>
  <c r="M3" i="1"/>
  <c r="I3" i="1"/>
  <c r="H3" i="1"/>
  <c r="G3" i="1"/>
  <c r="F3" i="1"/>
  <c r="A3" i="1" s="1"/>
  <c r="B3" i="1"/>
  <c r="M4" i="1" l="1"/>
  <c r="F4" i="1" s="1"/>
  <c r="A4" i="1" s="1"/>
  <c r="Q6" i="1"/>
  <c r="M5" i="1"/>
  <c r="F5" i="1" s="1"/>
  <c r="A5" i="1" s="1"/>
  <c r="Q7" i="1" l="1"/>
  <c r="M6" i="1"/>
  <c r="F6" i="1" s="1"/>
  <c r="A6" i="1" s="1"/>
  <c r="Q8" i="1" l="1"/>
  <c r="M7" i="1"/>
  <c r="F7" i="1" s="1"/>
  <c r="A7" i="1" s="1"/>
  <c r="Q9" i="1" l="1"/>
  <c r="M8" i="1"/>
  <c r="F8" i="1" s="1"/>
  <c r="A8" i="1" s="1"/>
  <c r="Q10" i="1" l="1"/>
  <c r="M9" i="1"/>
  <c r="F9" i="1" s="1"/>
  <c r="A9" i="1" s="1"/>
  <c r="Q11" i="1" l="1"/>
  <c r="M10" i="1"/>
  <c r="F10" i="1" s="1"/>
  <c r="A10" i="1" s="1"/>
  <c r="Q12" i="1" l="1"/>
  <c r="M11" i="1"/>
  <c r="F11" i="1" s="1"/>
  <c r="A11" i="1" s="1"/>
  <c r="Q13" i="1" l="1"/>
  <c r="M12" i="1"/>
  <c r="F12" i="1" s="1"/>
  <c r="A12" i="1" s="1"/>
  <c r="Q14" i="1" l="1"/>
  <c r="M13" i="1"/>
  <c r="F13" i="1" s="1"/>
  <c r="A13" i="1" s="1"/>
  <c r="Q15" i="1" l="1"/>
  <c r="M14" i="1"/>
  <c r="F14" i="1" s="1"/>
  <c r="A14" i="1" s="1"/>
  <c r="Q16" i="1" l="1"/>
  <c r="M15" i="1"/>
  <c r="F15" i="1" s="1"/>
  <c r="A15" i="1" s="1"/>
  <c r="Q17" i="1" l="1"/>
  <c r="M16" i="1"/>
  <c r="F16" i="1" s="1"/>
  <c r="A16" i="1" s="1"/>
  <c r="Q18" i="1" l="1"/>
  <c r="M17" i="1"/>
  <c r="F17" i="1" s="1"/>
  <c r="A17" i="1" s="1"/>
  <c r="Q19" i="1" l="1"/>
  <c r="M18" i="1"/>
  <c r="F18" i="1" s="1"/>
  <c r="A18" i="1" s="1"/>
  <c r="Q20" i="1" l="1"/>
  <c r="M19" i="1"/>
  <c r="F19" i="1" s="1"/>
  <c r="A19" i="1" s="1"/>
  <c r="Q21" i="1" l="1"/>
  <c r="M20" i="1"/>
  <c r="F20" i="1" s="1"/>
  <c r="A20" i="1" s="1"/>
  <c r="Q22" i="1" l="1"/>
  <c r="M21" i="1"/>
  <c r="F21" i="1" s="1"/>
  <c r="A21" i="1" s="1"/>
  <c r="Q23" i="1" l="1"/>
  <c r="M22" i="1"/>
  <c r="F22" i="1" s="1"/>
  <c r="A22" i="1" s="1"/>
  <c r="Q24" i="1" l="1"/>
  <c r="M23" i="1"/>
  <c r="F23" i="1" s="1"/>
  <c r="A23" i="1" s="1"/>
  <c r="Q25" i="1" l="1"/>
  <c r="M24" i="1"/>
  <c r="F24" i="1" s="1"/>
  <c r="A24" i="1" s="1"/>
  <c r="Q26" i="1" l="1"/>
  <c r="M25" i="1"/>
  <c r="F25" i="1" s="1"/>
  <c r="A25" i="1" s="1"/>
  <c r="Q27" i="1" l="1"/>
  <c r="M26" i="1"/>
  <c r="F26" i="1" s="1"/>
  <c r="A26" i="1" s="1"/>
  <c r="Q28" i="1" l="1"/>
  <c r="M27" i="1"/>
  <c r="F27" i="1" s="1"/>
  <c r="A27" i="1" s="1"/>
  <c r="Q29" i="1" l="1"/>
  <c r="M28" i="1"/>
  <c r="F28" i="1" s="1"/>
  <c r="A28" i="1" s="1"/>
  <c r="Q30" i="1" l="1"/>
  <c r="M29" i="1"/>
  <c r="F29" i="1" s="1"/>
  <c r="A29" i="1" s="1"/>
  <c r="Q31" i="1" l="1"/>
  <c r="M30" i="1"/>
  <c r="F30" i="1" s="1"/>
  <c r="A30" i="1" s="1"/>
  <c r="Q32" i="1" l="1"/>
  <c r="M31" i="1"/>
  <c r="F31" i="1" s="1"/>
  <c r="A31" i="1" s="1"/>
  <c r="Q33" i="1" l="1"/>
  <c r="M32" i="1"/>
  <c r="F32" i="1" s="1"/>
  <c r="A32" i="1" s="1"/>
  <c r="Q34" i="1" l="1"/>
  <c r="M33" i="1"/>
  <c r="F33" i="1" s="1"/>
  <c r="A33" i="1" s="1"/>
  <c r="Q35" i="1" l="1"/>
  <c r="M34" i="1"/>
  <c r="F34" i="1" s="1"/>
  <c r="A34" i="1" s="1"/>
  <c r="Q36" i="1" l="1"/>
  <c r="M35" i="1"/>
  <c r="F35" i="1" s="1"/>
  <c r="A35" i="1" s="1"/>
  <c r="Q37" i="1" l="1"/>
  <c r="M36" i="1"/>
  <c r="F36" i="1" s="1"/>
  <c r="A36" i="1" s="1"/>
  <c r="Q38" i="1" l="1"/>
  <c r="M37" i="1"/>
  <c r="F37" i="1" s="1"/>
  <c r="A37" i="1" s="1"/>
  <c r="Q39" i="1" l="1"/>
  <c r="M38" i="1"/>
  <c r="F38" i="1" s="1"/>
  <c r="A38" i="1" s="1"/>
  <c r="Q40" i="1" l="1"/>
  <c r="M39" i="1"/>
  <c r="F39" i="1" s="1"/>
  <c r="A39" i="1" s="1"/>
  <c r="Q41" i="1" l="1"/>
  <c r="M40" i="1"/>
  <c r="F40" i="1" s="1"/>
  <c r="A40" i="1" s="1"/>
  <c r="Q42" i="1" l="1"/>
  <c r="M41" i="1"/>
  <c r="F41" i="1" s="1"/>
  <c r="A41" i="1" s="1"/>
  <c r="Q43" i="1" l="1"/>
  <c r="M42" i="1"/>
  <c r="F42" i="1" s="1"/>
  <c r="A42" i="1" s="1"/>
  <c r="Q44" i="1" l="1"/>
  <c r="M43" i="1"/>
  <c r="F43" i="1" s="1"/>
  <c r="A43" i="1" s="1"/>
  <c r="Q45" i="1" l="1"/>
  <c r="M44" i="1"/>
  <c r="F44" i="1" s="1"/>
  <c r="A44" i="1" s="1"/>
  <c r="Q46" i="1" l="1"/>
  <c r="M45" i="1"/>
  <c r="F45" i="1" s="1"/>
  <c r="A45" i="1" s="1"/>
  <c r="Q47" i="1" l="1"/>
  <c r="M46" i="1"/>
  <c r="F46" i="1" s="1"/>
  <c r="A46" i="1" s="1"/>
  <c r="Q48" i="1" l="1"/>
  <c r="M47" i="1"/>
  <c r="F47" i="1" s="1"/>
  <c r="A47" i="1" s="1"/>
  <c r="Q49" i="1" l="1"/>
  <c r="M48" i="1"/>
  <c r="F48" i="1" s="1"/>
  <c r="A48" i="1" s="1"/>
  <c r="Q50" i="1" l="1"/>
  <c r="M49" i="1"/>
  <c r="F49" i="1" s="1"/>
  <c r="A49" i="1" s="1"/>
  <c r="Q51" i="1" l="1"/>
  <c r="M50" i="1"/>
  <c r="F50" i="1" s="1"/>
  <c r="A50" i="1" s="1"/>
  <c r="Q52" i="1" l="1"/>
  <c r="M51" i="1"/>
  <c r="F51" i="1" s="1"/>
  <c r="A51" i="1" s="1"/>
  <c r="Q53" i="1" l="1"/>
  <c r="M52" i="1"/>
  <c r="F52" i="1" s="1"/>
  <c r="A52" i="1" s="1"/>
  <c r="Q54" i="1" l="1"/>
  <c r="M53" i="1"/>
  <c r="F53" i="1" s="1"/>
  <c r="A53" i="1" s="1"/>
  <c r="Q55" i="1" l="1"/>
  <c r="M55" i="1" s="1"/>
  <c r="F55" i="1" s="1"/>
  <c r="A55" i="1" s="1"/>
  <c r="M54" i="1"/>
  <c r="F54" i="1" s="1"/>
  <c r="A54" i="1" s="1"/>
</calcChain>
</file>

<file path=xl/sharedStrings.xml><?xml version="1.0" encoding="utf-8"?>
<sst xmlns="http://schemas.openxmlformats.org/spreadsheetml/2006/main" count="762" uniqueCount="384">
  <si>
    <t>№пп</t>
  </si>
  <si>
    <t>Без покрытия</t>
  </si>
  <si>
    <t>Цена опт</t>
  </si>
  <si>
    <t>Цена розн</t>
  </si>
  <si>
    <t>Оцинкованная</t>
  </si>
  <si>
    <t>Цена с НДС</t>
  </si>
  <si>
    <t>Сетка-рабица ОК 1,2 10*10 1,0*10</t>
  </si>
  <si>
    <t>Сетка-рабица ОЦ 1,2 10*10 1,0*10</t>
  </si>
  <si>
    <t>Сетка-рабица ОК 1,2 10*10 1,5*10</t>
  </si>
  <si>
    <t>Сетка-рабица ОЦ 1,2 10*10 1,5*10</t>
  </si>
  <si>
    <t>Сетка-рабица ОК 1,4 10*10 1,0*10</t>
  </si>
  <si>
    <t>Сетка-рабица ОЦ 1,4 10*10 1,0*10</t>
  </si>
  <si>
    <t>Сетка-рабица ОК 1,2 12*12 1,0*10</t>
  </si>
  <si>
    <t>Сетка-рабица ОЦ 1,2 12*12 1,0*10</t>
  </si>
  <si>
    <t>Сетка-рабица ОК 1,2 12*12 1,5*10</t>
  </si>
  <si>
    <t>Сетка-рабица ОЦ 1,2 12*12 1,5*10</t>
  </si>
  <si>
    <t>Сетка-рабица ОК 1,4 12*12 1,0*10</t>
  </si>
  <si>
    <t>Сетка-рабица ОЦ 1,4 12*12 1,0*10</t>
  </si>
  <si>
    <t>Сетка-рабица ОК 1,2 15*15 1,0*10</t>
  </si>
  <si>
    <t>Сетка-рабица ОЦ 1,2 15*15 1,0*10</t>
  </si>
  <si>
    <t>Сетка-рабица ОК 1,2 15*15 1,5*10</t>
  </si>
  <si>
    <t>Сетка-рабица ОЦ 1,2 15*15 1,5*10</t>
  </si>
  <si>
    <t>Сетка-рабица ОК 1,4 15*15 1,5*10</t>
  </si>
  <si>
    <t>Сетка-рабица ОЦ 1,4 15*15 1,5*10</t>
  </si>
  <si>
    <t>Сетка-рабица ОК 1,6 15*15 1,5*10</t>
  </si>
  <si>
    <t>Сетка-рабица ОЦ 1,6 15*15 1,5*10</t>
  </si>
  <si>
    <t>Сетка-рабица ОК 1,4 20*20 1,5*10</t>
  </si>
  <si>
    <t>Сетка-рабица ОЦ 1,4 20*20 1,5*10</t>
  </si>
  <si>
    <t>Сетка-рабица ОК 1,6 20*20 1,5*10</t>
  </si>
  <si>
    <t>Сетка-рабица ОЦ 1,6 20*20 1,5*10</t>
  </si>
  <si>
    <t>Сетка-рабица ОК 1,8 20*20 1,5*10</t>
  </si>
  <si>
    <t>Сетка-рабица ОЦ 1,8 20*20 1,5*10</t>
  </si>
  <si>
    <t>Сетка-рабица ОК 2,0 20*20 1,0*10</t>
  </si>
  <si>
    <t>Сетка-рабица ОЦ 2,0 20*20 1,0*10</t>
  </si>
  <si>
    <t>Сетка-рабица ОК 2,0 20*20 1,5*10</t>
  </si>
  <si>
    <t>Сетка-рабица ОЦ 2,0 20*20 1,5*10</t>
  </si>
  <si>
    <t>Сетка-рабица ОК 1,4 25*25 1,5*10</t>
  </si>
  <si>
    <t>Сетка-рабица ОЦ 1,4 25*25 1,5*10</t>
  </si>
  <si>
    <t>Сетка-рабица ОК 1,6 25*25 1,5*10</t>
  </si>
  <si>
    <t>Сетка-рабица ОЦ 1,6 25*25 1,5*10</t>
  </si>
  <si>
    <t>Сетка-рабица ОК 1,6 25*25 2,0*10</t>
  </si>
  <si>
    <t>Сетка-рабица ОЦ 1,6 25*25 2,0*10</t>
  </si>
  <si>
    <t>Сетка-рабица ОК 1,8 25*25 1,5*10</t>
  </si>
  <si>
    <t>Сетка-рабица ОЦ 1,8 25*25 1,5*10</t>
  </si>
  <si>
    <t>Сетка-рабица ОК 1,8 25*25 1,8*10</t>
  </si>
  <si>
    <t>Сетка-рабица ОЦ 1,8 25*25 1,8*10</t>
  </si>
  <si>
    <t>Сетка-рабица ОК 1,8 25*25 2,0*10</t>
  </si>
  <si>
    <t>Сетка-рабица ОЦ 1,8 25*25 2,0*10</t>
  </si>
  <si>
    <t>Сетка-рабица ОК 2,0 25*25 1,5*10</t>
  </si>
  <si>
    <t>Сетка-рабица ОЦ 2,0 25*25 1,5*10</t>
  </si>
  <si>
    <t>Сетка-рабица ОК 2,0 25*25 2,0*10</t>
  </si>
  <si>
    <t>Сетка-рабица ОЦ 2,0 25*25 2,0*10</t>
  </si>
  <si>
    <t>Сетка-рабица ОК 1,6 35*35 1,5*10</t>
  </si>
  <si>
    <t>Сетка-рабица ОЦ 1,6 35*35 1,5*10</t>
  </si>
  <si>
    <t>Сетка-рабица ОК 1,8 35*35 1,5*10</t>
  </si>
  <si>
    <t>Сетка-рабица ОЦ 1,8 35*35 1,5*10</t>
  </si>
  <si>
    <t>Сетка-рабица ОК 1,8 35*35 2,0*10</t>
  </si>
  <si>
    <t>Сетка-рабица ОЦ 1,8 35*35 2,0*10</t>
  </si>
  <si>
    <t>Сетка-рабица ОК 2,0 35*35 1,5*10</t>
  </si>
  <si>
    <t>Сетка-рабица ОЦ 2,0 35*35 1,5*10</t>
  </si>
  <si>
    <t>Сетка-рабица ОК 2,0 35*35 2,0*10</t>
  </si>
  <si>
    <t>Сетка-рабица ОЦ 2,0 35*35 2,0*10</t>
  </si>
  <si>
    <t>Сетка-рабица ОК 2,5 35*35 1,5*10</t>
  </si>
  <si>
    <t>Сетка-рабица ОЦ 2,5 35*35 1,5*10</t>
  </si>
  <si>
    <t>Сетка-рабица ОК 1,8 45*45 1,5*10</t>
  </si>
  <si>
    <t>Сетка-рабица ОЦ 1,8 45*45 1,5*10</t>
  </si>
  <si>
    <t>Сетка-рабица ОК 1,8 45*45 1,8*10</t>
  </si>
  <si>
    <t>Сетка-рабица ОЦ 1,8 45*45 1,8*10</t>
  </si>
  <si>
    <t>Сетка-рабица ОК 1,8 45*45 2,0*10</t>
  </si>
  <si>
    <t>Сетка-рабица ОЦ 1,8 45*45 2,0*10</t>
  </si>
  <si>
    <t>Сетка-рабица ОК 2,0 45*45 1,5*10</t>
  </si>
  <si>
    <t>Сетка-рабица ОЦ 2,0 45*45 1,5*10</t>
  </si>
  <si>
    <t>Сетка-рабица ОК 2,0 45*45 2,0*10</t>
  </si>
  <si>
    <t>Сетка-рабица ОЦ 2,0 45*45 2,0*10</t>
  </si>
  <si>
    <t>Сетка-рабица ОК 2,5 45*45 1,5*10</t>
  </si>
  <si>
    <t>Сетка-рабица ОЦ 2,5 45*45 1,5*10</t>
  </si>
  <si>
    <t>Сетка-рабица ОК 1,4 50*50 1,5*10</t>
  </si>
  <si>
    <t>Сетка-рабица ОЦ 1,4 50*50 1,5*10</t>
  </si>
  <si>
    <t>Сетка-рабица ОК 1,6 50*50 1,5*10</t>
  </si>
  <si>
    <t>Сетка-рабица ОЦ 1,6 50*50 1,5*10</t>
  </si>
  <si>
    <t>Сетка-рабица ОК 1,8 50*50 1,5*10</t>
  </si>
  <si>
    <t>Сетка-рабица ОЦ 1,8 50*50 1,5*10</t>
  </si>
  <si>
    <t>Сетка-рабица ОК 1,8 50*50 1,8*10</t>
  </si>
  <si>
    <t>Сетка-рабица ОЦ 1,8 50*50 1,8*10</t>
  </si>
  <si>
    <t>Сетка-рабица ОК 1,8 50*50 2,0*10</t>
  </si>
  <si>
    <t>Сетка-рабица ОЦ 1,8 50*50 2,0*10</t>
  </si>
  <si>
    <t>Сетка-рабица ОК 2,0 50*50 1,5*10</t>
  </si>
  <si>
    <t>Сетка-рабица ОЦ 2,0 50*50 1,5*10</t>
  </si>
  <si>
    <t>Сетка-рабица ОК 2,0 50*50 1,8*10</t>
  </si>
  <si>
    <t>Сетка-рабица ОЦ 2,0 50*50 1,8*10</t>
  </si>
  <si>
    <t>Сетка-рабица ОК 2,0 50*50 2,0*10</t>
  </si>
  <si>
    <t>Сетка-рабица ОЦ 2,0 50*50 2,0*10</t>
  </si>
  <si>
    <t>Сетка-рабица ОК 2,5 50*50 1,5*10</t>
  </si>
  <si>
    <t>Сетка-рабица ОЦ 2,5 50*50 1,5*10</t>
  </si>
  <si>
    <t>Сетка-рабица ОК 2,5 50*50 2,0*10</t>
  </si>
  <si>
    <t>Сетка-рабица ОЦ 2,5 50*50 2,0*10</t>
  </si>
  <si>
    <t>Сетка-рабица ОК 2,5 50*50 2,5*10</t>
  </si>
  <si>
    <t>Сетка-рабица ОЦ 2,5 50*50 2,5*10</t>
  </si>
  <si>
    <t>Сетка-рабица ОК 3,0 50*50 1,5*10</t>
  </si>
  <si>
    <t>Сетка-рабица ОЦ 3,0 50*50 1,5*10</t>
  </si>
  <si>
    <t>Сетка-рабица ОК 3,0 50*50 1,8*10</t>
  </si>
  <si>
    <t>Сетка-рабица ОЦ 3,0 50*50 1,8*10</t>
  </si>
  <si>
    <t>Сетка-рабица ОК 3,0 50*50 2,0*10</t>
  </si>
  <si>
    <t>Сетка-рабица ОЦ 3,0 50*50 2,0*10</t>
  </si>
  <si>
    <t>Сетка-рабица ОК 3,0 50*50 2,5*10</t>
  </si>
  <si>
    <t>Сетка-рабица ОЦ 3,0 50*50 2,5*10</t>
  </si>
  <si>
    <t>Сетка-рабица ОК 1,6 55*55 1,5*10</t>
  </si>
  <si>
    <t>Сетка-рабица ОЦ 1,6 55*55 1,5*10</t>
  </si>
  <si>
    <t>Сетка-рабица ОК 1,8 55*55 1,5*10</t>
  </si>
  <si>
    <t>Сетка-рабица ОЦ 1,8 55*55 1,5*10</t>
  </si>
  <si>
    <t>Сетка-рабица ОК 1,5 57*57 1,5*10</t>
  </si>
  <si>
    <t>Сетка-рабица ОЦ 1,5 57*57 1,5*10</t>
  </si>
  <si>
    <t>Режим работы: с 09.00-17.30</t>
  </si>
  <si>
    <t>Офис: г. Москва, ул. Новоостаповская, д. 6А стр 1, оф 4, м. Дубровка</t>
  </si>
  <si>
    <t>Режим работы: с 08.00 - 17.00</t>
  </si>
  <si>
    <t>Склад: г. Ясногорск, ул. Заводская, д. 3</t>
  </si>
  <si>
    <t>www.zsps-moskva.ru</t>
  </si>
  <si>
    <t>8 (495) 980-44-28,29, 30, 32, 36
Моб. 8-960-612-20-44
info@zsps-moskva.ru, ml@zsps-moskva.ru</t>
  </si>
  <si>
    <t>Вышки, склады, ангары и т.д.</t>
  </si>
  <si>
    <t>Закладные детали, анкерные группы и т.д.</t>
  </si>
  <si>
    <t xml:space="preserve"> Проволока</t>
  </si>
  <si>
    <t>Сетка сварная, кладочная, тканая и т.д.</t>
  </si>
  <si>
    <t>Комплектующие к егозе, кронштейны</t>
  </si>
  <si>
    <t>Егоза</t>
  </si>
  <si>
    <t>Колючая проволока</t>
  </si>
  <si>
    <t>Сетка рабица</t>
  </si>
  <si>
    <t>,</t>
  </si>
  <si>
    <t>бухта</t>
  </si>
  <si>
    <t>Колючая проволока КЦ-1 (100м)</t>
  </si>
  <si>
    <t>кг.</t>
  </si>
  <si>
    <t>Колючая проволока КЦ-1 в бухтах</t>
  </si>
  <si>
    <t>Цена руб/кг с НДС, РОЗН </t>
  </si>
  <si>
    <t>Цена руб/кг с НДС, ОПТ</t>
  </si>
  <si>
    <t>Вес бухты, кг.</t>
  </si>
  <si>
    <t>Длина, м пог.</t>
  </si>
  <si>
    <t>O шипа, мм</t>
  </si>
  <si>
    <t>O основы, мм</t>
  </si>
  <si>
    <t>Ед. изм.</t>
  </si>
  <si>
    <t>Наименование</t>
  </si>
  <si>
    <t>Колючая проволока одноосновная рифленая ГОСТ 285-69</t>
  </si>
  <si>
    <t>Плоское заграждение ПКЛЗ "Акация" - под запрос</t>
  </si>
  <si>
    <t>бухт.</t>
  </si>
  <si>
    <t>Нить АCКЛ 100</t>
  </si>
  <si>
    <t>Нить АКЛ 100</t>
  </si>
  <si>
    <t>Нить АКЛ</t>
  </si>
  <si>
    <t>930-960</t>
  </si>
  <si>
    <t>ПББ АКЛ 950/10</t>
  </si>
  <si>
    <t>920-950</t>
  </si>
  <si>
    <t>ПББ АКЛ 900/10</t>
  </si>
  <si>
    <t>630-660</t>
  </si>
  <si>
    <t>ПББ АКЛ 600/10</t>
  </si>
  <si>
    <t>490-520</t>
  </si>
  <si>
    <t>ПББ АКЛ 500/10</t>
  </si>
  <si>
    <t>440-470</t>
  </si>
  <si>
    <t>ПББ АКЛ 450/10</t>
  </si>
  <si>
    <t>Плоский барьер безопасности "Егоза" (ПББ)</t>
  </si>
  <si>
    <t xml:space="preserve">СББ АСКЛ 900/42/5 </t>
  </si>
  <si>
    <t xml:space="preserve">СББ АСКЛ 600/62/5 </t>
  </si>
  <si>
    <t xml:space="preserve">СББ АСКЛ 500/62/5 </t>
  </si>
  <si>
    <t>Спиральный барьер безопасности СББ - скрепление 5-мя клепками</t>
  </si>
  <si>
    <t xml:space="preserve">СББ АСКЛ 900/31/3 </t>
  </si>
  <si>
    <t xml:space="preserve">СББ АСКЛ 600/50/3 </t>
  </si>
  <si>
    <t xml:space="preserve">СББ АСКЛ 500/50/3 </t>
  </si>
  <si>
    <t>Спиральный барьер безопасности СББ - скрепление 3-мя клепками</t>
  </si>
  <si>
    <t>Профиль АСКЛ - Армированная скрученная колючая лента.</t>
  </si>
  <si>
    <t>СББ АКЛ 955/108/5</t>
  </si>
  <si>
    <t>СББ АКЛ 955/100/5</t>
  </si>
  <si>
    <t>СББ АКЛ 950/108/5</t>
  </si>
  <si>
    <t>СББ АКЛ 950/100/5</t>
  </si>
  <si>
    <t>СББ АКЛ 900/108/5</t>
  </si>
  <si>
    <t>СББ АКЛ 900/100/5</t>
  </si>
  <si>
    <t>СББ АКЛ 900/42/5</t>
  </si>
  <si>
    <t>СББ АКЛ 600/68/5</t>
  </si>
  <si>
    <t>СББ АКЛ 600/62/5</t>
  </si>
  <si>
    <t>СББ АКЛ 500/62/5</t>
  </si>
  <si>
    <t>СББ АКЛ 450/62/5</t>
  </si>
  <si>
    <t>Спиральный барьер безопасности "Егоза" (СББ) - скрепление 5-мя клепками</t>
  </si>
  <si>
    <t>Профиль АКЛ - Армированная колючая лента.</t>
  </si>
  <si>
    <t>СББ АКЛ 900/31/3</t>
  </si>
  <si>
    <t>СББ АКЛ 600/50/3</t>
  </si>
  <si>
    <t>СББ АКЛ 600/61/3</t>
  </si>
  <si>
    <t>СББ АКЛ 600/40/3</t>
  </si>
  <si>
    <t>СББ АКЛ 500/50/3</t>
  </si>
  <si>
    <t>СББ АКЛ 500/61/3</t>
  </si>
  <si>
    <t>СББ АКЛ 500/40/3</t>
  </si>
  <si>
    <t>СББ АКЛ 450/50/3</t>
  </si>
  <si>
    <t>СББ АКЛ 450/61/3</t>
  </si>
  <si>
    <t>СББ АКЛ 450/40/3</t>
  </si>
  <si>
    <t>Спиральный барьер безопасности "Егоза" (СББ) - скрепление 3-мя клепками</t>
  </si>
  <si>
    <t>Цена, руб. с НДС, розн </t>
  </si>
  <si>
    <t>Цена, руб. с НДС, опт</t>
  </si>
  <si>
    <t>Масса, кг</t>
  </si>
  <si>
    <t>Кол-во витков</t>
  </si>
  <si>
    <t>Диаметр витка, мм</t>
  </si>
  <si>
    <t xml:space="preserve"> запрос </t>
  </si>
  <si>
    <t>кв.м.</t>
  </si>
  <si>
    <t>1,6 оц (2,3)</t>
  </si>
  <si>
    <t>50х50х1,6 оц</t>
  </si>
  <si>
    <r>
      <t> </t>
    </r>
    <r>
      <rPr>
        <b/>
        <sz val="9"/>
        <color indexed="9"/>
        <rFont val="Times New Roman"/>
        <family val="1"/>
        <charset val="204"/>
      </rPr>
      <t> </t>
    </r>
  </si>
  <si>
    <t>Сетка сварная в рулонах из оцинкованной проволоки в ПВХ покрытии</t>
  </si>
  <si>
    <t>2,3 оц</t>
  </si>
  <si>
    <t>0,25-1,5 м</t>
  </si>
  <si>
    <t>50х50</t>
  </si>
  <si>
    <t>1,6 оц</t>
  </si>
  <si>
    <t>25х25</t>
  </si>
  <si>
    <t>1,2 оц</t>
  </si>
  <si>
    <t>0,8 оц</t>
  </si>
  <si>
    <t>20х20</t>
  </si>
  <si>
    <t>0,6 оц</t>
  </si>
  <si>
    <t>1,5 оц</t>
  </si>
  <si>
    <t>12,5х25</t>
  </si>
  <si>
    <t>1,0 оц</t>
  </si>
  <si>
    <t>12,5х12,5</t>
  </si>
  <si>
    <t>10х10</t>
  </si>
  <si>
    <t>0,4 оц</t>
  </si>
  <si>
    <t>6х6</t>
  </si>
  <si>
    <t>цена, розница</t>
  </si>
  <si>
    <t>цена, опт</t>
  </si>
  <si>
    <t>ед. измерения</t>
  </si>
  <si>
    <t>Диаметр проволоки, мм</t>
  </si>
  <si>
    <t>Длина рулона, м</t>
  </si>
  <si>
    <t xml:space="preserve">Высота рул., м </t>
  </si>
  <si>
    <t>№ п/п</t>
  </si>
  <si>
    <t>Сетка сварная в рулонах без покрытия (ТУ 1275-001-83942716-10)</t>
  </si>
  <si>
    <t>1х…</t>
  </si>
  <si>
    <t>0,12х0,12х0,09</t>
  </si>
  <si>
    <t>0,2х0,2х0,13</t>
  </si>
  <si>
    <t>0,30-0,20</t>
  </si>
  <si>
    <t>П-76</t>
  </si>
  <si>
    <t>0,45-0,30</t>
  </si>
  <si>
    <t>П-48</t>
  </si>
  <si>
    <t>Сетка тканая нержавеющая (ГОСТ 3187-76), фильтровая (Галунная)</t>
  </si>
  <si>
    <t>10,0х10,0х1,0</t>
  </si>
  <si>
    <t>5,0х5,0х1,0</t>
  </si>
  <si>
    <t>1,0х1,0х0,25</t>
  </si>
  <si>
    <t>0,63х0,63х0,25</t>
  </si>
  <si>
    <t>0,5х0,5х0,25</t>
  </si>
  <si>
    <r>
      <t> </t>
    </r>
    <r>
      <rPr>
        <b/>
        <sz val="11"/>
        <color indexed="8"/>
        <rFont val="Times New Roman"/>
        <family val="1"/>
        <charset val="204"/>
      </rPr>
      <t>Сетка тканая нержавеющая (ГОСТ 3826-82)</t>
    </r>
  </si>
  <si>
    <t>кв.м</t>
  </si>
  <si>
    <t>0,5 оц</t>
  </si>
  <si>
    <t>№40</t>
  </si>
  <si>
    <t>0,5оц</t>
  </si>
  <si>
    <t>№15</t>
  </si>
  <si>
    <t>Сетка ЦПВС</t>
  </si>
  <si>
    <t>1х50/60</t>
  </si>
  <si>
    <t>14,0х14,0х0,8 оцинкованная</t>
  </si>
  <si>
    <t>14,0х14,0х0,8</t>
  </si>
  <si>
    <t>12,0х12,0х0,8 оцинкованная</t>
  </si>
  <si>
    <t>10,0х10,0х0,8</t>
  </si>
  <si>
    <t>1х80</t>
  </si>
  <si>
    <t>10,0х10,0х0,5 оцинкованная</t>
  </si>
  <si>
    <t>10,0х10,0х0,5</t>
  </si>
  <si>
    <t>5,0х5,0х0,7</t>
  </si>
  <si>
    <t>5,0х5,0х0,5 оцинкованная</t>
  </si>
  <si>
    <t>5,0х5,0х0,5</t>
  </si>
  <si>
    <t>2,0х2,0х0,4</t>
  </si>
  <si>
    <t>1х1х0,25</t>
  </si>
  <si>
    <t>1х50</t>
  </si>
  <si>
    <t>0,4х0,4х0,25</t>
  </si>
  <si>
    <t>0,2х0,2х0,2</t>
  </si>
  <si>
    <t>Сетка тканая (ГОСТ 3826-82)</t>
  </si>
  <si>
    <t>по заказу</t>
  </si>
  <si>
    <t>100х100х4 Вр1 ОЦ</t>
  </si>
  <si>
    <t>50х50х4 Вр1 ОЦ</t>
  </si>
  <si>
    <t>50х50х5 Вр1</t>
  </si>
  <si>
    <t>50х50х4 Вр1</t>
  </si>
  <si>
    <t>50х50х3 Вр1</t>
  </si>
  <si>
    <t>50х50х2,5 Вр1</t>
  </si>
  <si>
    <t>200х200х4 Вр1</t>
  </si>
  <si>
    <t>150х150х5 Вр1</t>
  </si>
  <si>
    <t>150х150х4 Вр1</t>
  </si>
  <si>
    <t>150х150х3 Вр1</t>
  </si>
  <si>
    <t>100х100х5 Вр1</t>
  </si>
  <si>
    <t>100х100х4 Вр1</t>
  </si>
  <si>
    <t>Размер карты</t>
  </si>
  <si>
    <t>№</t>
  </si>
  <si>
    <t>от 650 р/м2</t>
  </si>
  <si>
    <t>Пескоструйная обработка (очистка) листового металла от краски (порошковой)</t>
  </si>
  <si>
    <t>от 250 р/м2</t>
  </si>
  <si>
    <t>Пескоструйная обработка (очистка) листового металла от краски (не порошковой)</t>
  </si>
  <si>
    <t>Пескоструйная обработка (очистка) нержавеющей листовой стали после проката</t>
  </si>
  <si>
    <t>от 200 р/м2</t>
  </si>
  <si>
    <t>Пескоструйная обработка (очистка) нержавеющей листовой стали</t>
  </si>
  <si>
    <t>Пескоструйная обработка (очистка) чёрного листового металла от окалины</t>
  </si>
  <si>
    <t>Пескоструйная обработка (очистка) чёрного листового металла от коррозии (ржавчины)</t>
  </si>
  <si>
    <t>Пескоструйные работы</t>
  </si>
  <si>
    <t>Лист стальной от 5 мм до 25 мм - от 40 руб./п.м.</t>
  </si>
  <si>
    <t>Плазменная резка металла</t>
  </si>
  <si>
    <t>(расчет и техническая документация)</t>
  </si>
  <si>
    <t>Несущие металлические колонны – от 80 руб./кг.</t>
  </si>
  <si>
    <t>Ригели металлические  – от 80 руб./кг.</t>
  </si>
  <si>
    <t>Металлические колонны</t>
  </si>
  <si>
    <t>Фасонное изделие от 6 до 20 мм – от 55 руб./кг.</t>
  </si>
  <si>
    <t>Косынка металлическая от 6 до 20 мм – от 50 руб./кг.</t>
  </si>
  <si>
    <t>Фасонки, Косынки</t>
  </si>
  <si>
    <t>(подробные чертежи, размеры и вес каждого изделия можно получить по запросу)</t>
  </si>
  <si>
    <t>Изделия закладные МН – от 60 руб./кг.</t>
  </si>
  <si>
    <t>Серия 1.400-15. Унифицированные закладные изделия железобетонных конструкций для крепления технологических коммуникаций и устройств.</t>
  </si>
  <si>
    <t xml:space="preserve"> </t>
  </si>
  <si>
    <t>Изготовление закладных деталей по чертежам заказчика – от 65 руб./кг.</t>
  </si>
  <si>
    <t>Детали М2 (Группа «2») – 65 руб./кг. (от 610 руб./шт.)</t>
  </si>
  <si>
    <t>Детали М1 (Группа «1») – 65 руб./кг. (от 610 руб./шт.)</t>
  </si>
  <si>
    <t>Детали МО (Группа «О») – 65 руб./кг. (от 610 руб./шт.)</t>
  </si>
  <si>
    <t>Серия 1.400-6/76. Унифицированные закладные детали сборных железобетонных конструкций зданий промышленных предприятий.</t>
  </si>
  <si>
    <t>Закладные детали</t>
  </si>
  <si>
    <t>*цена под заказ -уточнять</t>
  </si>
  <si>
    <t>Сертификаты</t>
  </si>
  <si>
    <t>Наши объекты</t>
  </si>
  <si>
    <t xml:space="preserve"> Изготовление сварных рам для стационарного оборудования и подкрановых балок</t>
  </si>
  <si>
    <t>Изготовление и сборка пространственных металлических конструкций</t>
  </si>
  <si>
    <t>Изготавливаются из толстостенных труб с полным горячим оцинкованием, на 2,3,4 оператора связи. Высотой 27-30 метров. Монтаж на 1 кв.м.</t>
  </si>
  <si>
    <t>Опоры сотовой связи</t>
  </si>
  <si>
    <t>АНГАРЫ И СКЛАДЫ</t>
  </si>
  <si>
    <t>МАГАЗИНЫ И ТЦ</t>
  </si>
  <si>
    <t>офисы с паркингом, административные здания, мультиофисы</t>
  </si>
  <si>
    <t>ОФИСНЫЕ ЗДАНИЯ</t>
  </si>
  <si>
    <t>цеха, производство</t>
  </si>
  <si>
    <t>ПРОИЗВОДСТВЕННЫЕ</t>
  </si>
  <si>
    <t>птичники, коровники, свинарники, конюшни, цеха по переработке, зернохранилища</t>
  </si>
  <si>
    <t>СЕЛЬСКОХОЗЯЙСТВЕННЫЕ</t>
  </si>
  <si>
    <t>Быстровозводимые здания из металлоконструкций</t>
  </si>
  <si>
    <t>Услуги</t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</si>
  <si>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charset val="204"/>
        <scheme val="minor"/>
      </rPr>
      <t>Строгий контроль качества конструкций и графика их поставки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</si>
  <si>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charset val="204"/>
        <scheme val="minor"/>
      </rPr>
      <t>Прозрачное и обоснованное ценообразование, свободное от посреднических коэффициентов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</si>
  <si>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charset val="204"/>
        <scheme val="minor"/>
      </rPr>
      <t>Глубокое знание рынка строительных металлоконструкций, его участников, их возможностей, технологических процессов и административных процедур.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</si>
  <si>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charset val="204"/>
        <scheme val="minor"/>
      </rPr>
      <t>Наработанная база постоянных и надёжных партнёрских организаций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</si>
  <si>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charset val="204"/>
        <scheme val="minor"/>
      </rPr>
      <t>100% российский капитал, устойчивые финансовые показатели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</si>
  <si>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charset val="204"/>
        <scheme val="minor"/>
      </rPr>
      <t>Аттестованные технологии производства и сертифицированная система менеджмента</t>
    </r>
  </si>
  <si>
    <t>Почему наш завод</t>
  </si>
  <si>
    <t>Российская промышленная компания, одно из направлений которой, производство и монтаж металлокаркасных зданий коммерческого и гражданского назначения и строительных металлоконструкций.</t>
  </si>
  <si>
    <t>E-mail: info@zsps-moskva.ru</t>
  </si>
  <si>
    <t xml:space="preserve">              Тел.: (495) 980-44-30, 980-44-31, </t>
  </si>
  <si>
    <t>115088, г. Москва, ул. Новоостаповская 6А, стр. 1, оф. 403</t>
  </si>
  <si>
    <t>ООО Завод «СПС»</t>
  </si>
  <si>
    <t>О компании</t>
  </si>
  <si>
    <t>пара</t>
  </si>
  <si>
    <t>10 пар</t>
  </si>
  <si>
    <t>Перчатки хб 4 нити 7 класс с ПВХ ТОЧКА Лайт белые</t>
  </si>
  <si>
    <t>Цена, руб. с НДС</t>
  </si>
  <si>
    <t>упаковка</t>
  </si>
  <si>
    <t>Перчатки рабочие</t>
  </si>
  <si>
    <t>шт.</t>
  </si>
  <si>
    <t>Кронштейн Y - образный</t>
  </si>
  <si>
    <t>Кронштейн угловой</t>
  </si>
  <si>
    <t>Кронштейн прямой</t>
  </si>
  <si>
    <t>Диаметр СББ и ПББ, мм</t>
  </si>
  <si>
    <t>Кронштейны для крепления СББ и ПББ</t>
  </si>
  <si>
    <t>8х80</t>
  </si>
  <si>
    <t>Анкер крепежный</t>
  </si>
  <si>
    <t>Натяжитель струны</t>
  </si>
  <si>
    <t>Рукавицы монтажника усиленные</t>
  </si>
  <si>
    <t>Клещи монтажные</t>
  </si>
  <si>
    <t>50х10х1,2мм</t>
  </si>
  <si>
    <t>Скоба монтажная оцинкованная</t>
  </si>
  <si>
    <t>характеристики</t>
  </si>
  <si>
    <t>Устройства и приспособления для монтажа</t>
  </si>
  <si>
    <t xml:space="preserve">термообработанная </t>
  </si>
  <si>
    <t>бух.</t>
  </si>
  <si>
    <t>Проволока ОЦ 2,8 то (50м)</t>
  </si>
  <si>
    <t>Жесткость</t>
  </si>
  <si>
    <t>Покрытие</t>
  </si>
  <si>
    <t>Диаметр, мм</t>
  </si>
  <si>
    <t xml:space="preserve">Проволока для установки и натяжения барьера безопасности "Егоза" </t>
  </si>
  <si>
    <t>под запрос (в наличии и на заказ)</t>
  </si>
  <si>
    <t>4,0-6,0</t>
  </si>
  <si>
    <t>2,5-3,9</t>
  </si>
  <si>
    <t>1,8-2,4</t>
  </si>
  <si>
    <t>1,6-1,7</t>
  </si>
  <si>
    <t>1,4-1,5</t>
  </si>
  <si>
    <t>1,2-1,3</t>
  </si>
  <si>
    <t>1,0-1,1</t>
  </si>
  <si>
    <t>ТОЦ</t>
  </si>
  <si>
    <t>1,5-1,7</t>
  </si>
  <si>
    <t>ТНЦ</t>
  </si>
  <si>
    <t>4,0-4,9</t>
  </si>
  <si>
    <t>ТОЧ</t>
  </si>
  <si>
    <t>4,0-8,0</t>
  </si>
  <si>
    <t>3,0-3,9</t>
  </si>
  <si>
    <t>2,5-2,9</t>
  </si>
  <si>
    <t>0,8-0,9</t>
  </si>
  <si>
    <t>ТНС</t>
  </si>
  <si>
    <t>цена</t>
  </si>
  <si>
    <t>Проволока ГОСТ 3282-74</t>
  </si>
  <si>
    <t>Наименование, угол 25х25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</si>
</sst>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₽&quot;;[Red]\-#,##0.00\ &quot;₽&quot;"/>
    <numFmt numFmtId="164" formatCode="_-* #,##0[$р.-419]_-;\-* #,##0[$р.-419]_-;_-* &quot;-&quot;??[$р.-419]_-;_-@_-"/>
    <numFmt numFmtId="165" formatCode="#,##0&quot;р.&quot;;[Red]\-#,##0&quot;р.&quot;"/>
    <numFmt numFmtId="166" formatCode="0.0"/>
    <numFmt numFmtId="167" formatCode="#,##0.00&quot;р.&quot;;[Red]\-#,##0.00&quot;р.&quot;"/>
  </numFmts>
  <fonts count="3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b/>
      <sz val="9"/>
      <color rgb="FF4F81BD"/>
      <name val="Cambria"/>
      <family val="1"/>
      <charset val="204"/>
    </font>
    <font>
      <sz val="14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color theme="3" tint="0.39997558519241921"/>
      <name val="Cambria"/>
      <family val="1"/>
      <charset val="204"/>
      <scheme val="major"/>
    </font>
    <font>
      <b/>
      <sz val="9"/>
      <color rgb="FF4F81BD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rgb="FF4F81BD"/>
      <name val="Times New Roman"/>
      <family val="1"/>
      <charset val="204"/>
    </font>
    <font>
      <sz val="9"/>
      <color rgb="FF4F81BD"/>
      <name val="Cambria"/>
      <family val="1"/>
      <charset val="204"/>
    </font>
    <font>
      <i/>
      <sz val="9"/>
      <color theme="1"/>
      <name val="Times New Roman"/>
      <family val="1"/>
      <charset val="204"/>
    </font>
    <font>
      <sz val="11"/>
      <color rgb="FF4F81BD"/>
      <name val="Cambria"/>
      <family val="1"/>
      <charset val="204"/>
    </font>
    <font>
      <b/>
      <sz val="14"/>
      <color rgb="FF365F91"/>
      <name val="Cambria"/>
      <family val="1"/>
      <charset val="204"/>
    </font>
    <font>
      <sz val="10"/>
      <color rgb="FF7A7A7A"/>
      <name val="Arial"/>
      <family val="2"/>
      <charset val="204"/>
    </font>
    <font>
      <i/>
      <sz val="12"/>
      <color rgb="FF4F81BD"/>
      <name val="Cambria"/>
      <family val="1"/>
      <charset val="204"/>
    </font>
    <font>
      <sz val="11.5"/>
      <color rgb="FF3D4459"/>
      <name val="Arial"/>
      <family val="2"/>
      <charset val="204"/>
    </font>
    <font>
      <sz val="11"/>
      <color theme="1"/>
      <name val="Symbol"/>
      <family val="1"/>
      <charset val="2"/>
    </font>
    <font>
      <sz val="7"/>
      <color indexed="8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20"/>
      <color theme="1"/>
      <name val="Franklin Gothic Medium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/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64" fontId="4" fillId="0" borderId="5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NumberFormat="1" applyFont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1" fontId="4" fillId="0" borderId="7" xfId="0" applyNumberFormat="1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64" fontId="4" fillId="0" borderId="8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164" fontId="4" fillId="0" borderId="10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/>
    </xf>
    <xf numFmtId="164" fontId="4" fillId="0" borderId="12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2"/>
    <xf numFmtId="0" fontId="0" fillId="0" borderId="0" xfId="0" applyAlignment="1"/>
    <xf numFmtId="0" fontId="6" fillId="0" borderId="0" xfId="0" applyFont="1" applyAlignment="1">
      <alignment wrapText="1"/>
    </xf>
    <xf numFmtId="16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vertical="center"/>
    </xf>
    <xf numFmtId="1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1" fontId="11" fillId="0" borderId="3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 applyProtection="1">
      <alignment horizontal="center" vertical="center" wrapText="1"/>
      <protection hidden="1"/>
    </xf>
    <xf numFmtId="166" fontId="12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>
      <alignment horizontal="center"/>
    </xf>
    <xf numFmtId="0" fontId="11" fillId="0" borderId="1" xfId="0" applyFont="1" applyBorder="1"/>
    <xf numFmtId="1" fontId="11" fillId="0" borderId="9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left" vertical="center" wrapText="1"/>
      <protection hidden="1"/>
    </xf>
    <xf numFmtId="0" fontId="11" fillId="0" borderId="8" xfId="0" applyFont="1" applyBorder="1" applyAlignment="1">
      <alignment horizontal="center"/>
    </xf>
    <xf numFmtId="0" fontId="12" fillId="0" borderId="9" xfId="0" applyFont="1" applyFill="1" applyBorder="1" applyAlignment="1" applyProtection="1">
      <alignment horizontal="center" vertical="center" wrapText="1"/>
      <protection hidden="1"/>
    </xf>
    <xf numFmtId="0" fontId="13" fillId="0" borderId="8" xfId="0" applyFont="1" applyFill="1" applyBorder="1" applyAlignment="1" applyProtection="1">
      <alignment horizontal="center" vertical="center" wrapText="1"/>
      <protection hidden="1"/>
    </xf>
    <xf numFmtId="0" fontId="13" fillId="0" borderId="7" xfId="0" applyFont="1" applyFill="1" applyBorder="1" applyAlignment="1" applyProtection="1">
      <alignment horizontal="left" vertical="center" wrapText="1"/>
      <protection hidden="1"/>
    </xf>
    <xf numFmtId="0" fontId="13" fillId="3" borderId="21" xfId="0" applyFont="1" applyFill="1" applyBorder="1" applyAlignment="1" applyProtection="1">
      <alignment horizontal="left" vertical="center" wrapText="1"/>
      <protection hidden="1"/>
    </xf>
    <xf numFmtId="1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7" xfId="0" applyFont="1" applyBorder="1"/>
    <xf numFmtId="1" fontId="10" fillId="2" borderId="8" xfId="0" applyNumberFormat="1" applyFont="1" applyFill="1" applyBorder="1" applyAlignment="1" applyProtection="1">
      <alignment horizontal="center" vertical="center"/>
      <protection hidden="1"/>
    </xf>
    <xf numFmtId="0" fontId="12" fillId="3" borderId="27" xfId="0" applyFont="1" applyFill="1" applyBorder="1" applyAlignment="1" applyProtection="1">
      <alignment horizontal="center" vertical="center" wrapText="1"/>
      <protection hidden="1"/>
    </xf>
    <xf numFmtId="1" fontId="10" fillId="4" borderId="8" xfId="0" applyNumberFormat="1" applyFont="1" applyFill="1" applyBorder="1" applyAlignment="1" applyProtection="1">
      <alignment horizontal="center" vertical="center"/>
      <protection hidden="1"/>
    </xf>
    <xf numFmtId="0" fontId="12" fillId="4" borderId="27" xfId="0" applyFont="1" applyFill="1" applyBorder="1" applyAlignment="1" applyProtection="1">
      <alignment horizontal="center" vertical="center" wrapText="1"/>
      <protection hidden="1"/>
    </xf>
    <xf numFmtId="166" fontId="12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27" xfId="0" applyFont="1" applyFill="1" applyBorder="1" applyAlignment="1" applyProtection="1">
      <alignment horizontal="center" vertical="center"/>
      <protection hidden="1"/>
    </xf>
    <xf numFmtId="1" fontId="10" fillId="2" borderId="0" xfId="0" applyNumberFormat="1" applyFont="1" applyFill="1" applyBorder="1" applyAlignment="1" applyProtection="1">
      <alignment horizontal="center" vertical="center" wrapText="1"/>
      <protection hidden="1"/>
    </xf>
    <xf numFmtId="1" fontId="10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166" fontId="13" fillId="0" borderId="17" xfId="0" applyNumberFormat="1" applyFont="1" applyFill="1" applyBorder="1" applyAlignment="1" applyProtection="1">
      <alignment horizontal="center" vertical="center" wrapText="1"/>
      <protection hidden="1"/>
    </xf>
    <xf numFmtId="1" fontId="10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13" fillId="4" borderId="9" xfId="0" applyFont="1" applyFill="1" applyBorder="1" applyAlignment="1" applyProtection="1">
      <alignment horizontal="center" vertical="center" wrapText="1"/>
      <protection hidden="1"/>
    </xf>
    <xf numFmtId="166" fontId="13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9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9" fontId="11" fillId="0" borderId="0" xfId="3" applyFont="1"/>
    <xf numFmtId="0" fontId="11" fillId="0" borderId="0" xfId="0" applyFont="1"/>
    <xf numFmtId="0" fontId="0" fillId="0" borderId="0" xfId="0" applyAlignment="1">
      <alignment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6" borderId="41" xfId="0" applyFont="1" applyFill="1" applyBorder="1" applyAlignment="1">
      <alignment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0" borderId="41" xfId="0" applyFont="1" applyBorder="1" applyAlignment="1">
      <alignment vertical="center" wrapText="1"/>
    </xf>
    <xf numFmtId="0" fontId="17" fillId="5" borderId="0" xfId="0" applyFont="1" applyFill="1" applyAlignment="1">
      <alignment horizontal="center" vertical="center" wrapText="1"/>
    </xf>
    <xf numFmtId="0" fontId="19" fillId="0" borderId="31" xfId="0" applyFont="1" applyBorder="1" applyAlignment="1">
      <alignment horizontal="right" vertical="center"/>
    </xf>
    <xf numFmtId="0" fontId="19" fillId="0" borderId="32" xfId="0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indent="5"/>
    </xf>
    <xf numFmtId="0" fontId="7" fillId="0" borderId="0" xfId="2" applyAlignment="1">
      <alignment horizontal="right" vertical="center" indent="15"/>
    </xf>
    <xf numFmtId="0" fontId="32" fillId="0" borderId="0" xfId="0" applyFont="1" applyAlignment="1">
      <alignment horizontal="right" vertical="center" indent="15"/>
    </xf>
    <xf numFmtId="0" fontId="33" fillId="0" borderId="0" xfId="0" applyFont="1" applyAlignment="1">
      <alignment horizontal="center" vertical="center"/>
    </xf>
    <xf numFmtId="8" fontId="17" fillId="0" borderId="41" xfId="0" applyNumberFormat="1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8" fontId="19" fillId="0" borderId="41" xfId="0" applyNumberFormat="1" applyFont="1" applyBorder="1" applyAlignment="1">
      <alignment vertical="center" wrapText="1"/>
    </xf>
    <xf numFmtId="0" fontId="19" fillId="0" borderId="41" xfId="0" applyFont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0" fontId="19" fillId="0" borderId="14" xfId="0" applyFont="1" applyBorder="1" applyAlignment="1">
      <alignment horizontal="center" vertical="center" wrapText="1"/>
    </xf>
    <xf numFmtId="0" fontId="34" fillId="0" borderId="54" xfId="0" applyFont="1" applyBorder="1" applyAlignment="1">
      <alignment vertical="center" wrapText="1"/>
    </xf>
    <xf numFmtId="0" fontId="34" fillId="0" borderId="41" xfId="0" applyFont="1" applyBorder="1" applyAlignment="1">
      <alignment vertical="center" wrapText="1"/>
    </xf>
    <xf numFmtId="0" fontId="34" fillId="0" borderId="63" xfId="0" applyFont="1" applyBorder="1" applyAlignment="1">
      <alignment vertical="center" wrapText="1"/>
    </xf>
    <xf numFmtId="0" fontId="35" fillId="0" borderId="64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0" fillId="0" borderId="0" xfId="0" applyAlignment="1"/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26" xfId="0" applyFont="1" applyBorder="1" applyAlignment="1"/>
    <xf numFmtId="0" fontId="11" fillId="0" borderId="0" xfId="0" applyFont="1" applyBorder="1" applyAlignment="1"/>
    <xf numFmtId="0" fontId="11" fillId="0" borderId="25" xfId="0" applyFont="1" applyBorder="1" applyAlignment="1"/>
    <xf numFmtId="0" fontId="14" fillId="0" borderId="24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7" fillId="0" borderId="29" xfId="0" applyFont="1" applyBorder="1" applyAlignment="1">
      <alignment vertical="center" wrapText="1"/>
    </xf>
    <xf numFmtId="0" fontId="17" fillId="0" borderId="50" xfId="0" applyFont="1" applyBorder="1" applyAlignment="1">
      <alignment vertical="center" wrapText="1"/>
    </xf>
    <xf numFmtId="0" fontId="17" fillId="0" borderId="40" xfId="0" applyFont="1" applyBorder="1" applyAlignment="1">
      <alignment vertical="center" wrapText="1"/>
    </xf>
    <xf numFmtId="0" fontId="17" fillId="0" borderId="39" xfId="0" applyFont="1" applyBorder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0" fontId="17" fillId="0" borderId="48" xfId="0" applyFont="1" applyBorder="1" applyAlignment="1">
      <alignment vertical="center" wrapText="1"/>
    </xf>
    <xf numFmtId="0" fontId="17" fillId="0" borderId="47" xfId="0" applyFont="1" applyBorder="1" applyAlignment="1">
      <alignment vertical="center" wrapText="1"/>
    </xf>
    <xf numFmtId="0" fontId="17" fillId="0" borderId="49" xfId="0" applyFont="1" applyBorder="1" applyAlignment="1">
      <alignment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7" fillId="0" borderId="45" xfId="0" applyFont="1" applyBorder="1" applyAlignment="1">
      <alignment vertical="center" wrapText="1"/>
    </xf>
    <xf numFmtId="0" fontId="17" fillId="0" borderId="44" xfId="0" applyFont="1" applyBorder="1" applyAlignment="1">
      <alignment vertical="center" wrapText="1"/>
    </xf>
    <xf numFmtId="0" fontId="17" fillId="0" borderId="43" xfId="0" applyFont="1" applyBorder="1" applyAlignment="1">
      <alignment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6" fillId="5" borderId="45" xfId="0" applyFont="1" applyFill="1" applyBorder="1" applyAlignment="1">
      <alignment horizontal="center" vertical="center" wrapText="1"/>
    </xf>
    <xf numFmtId="0" fontId="16" fillId="5" borderId="43" xfId="0" applyFont="1" applyFill="1" applyBorder="1" applyAlignment="1">
      <alignment horizontal="center" vertical="center" wrapText="1"/>
    </xf>
    <xf numFmtId="0" fontId="16" fillId="5" borderId="44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vertical="center" wrapText="1"/>
    </xf>
    <xf numFmtId="0" fontId="17" fillId="6" borderId="15" xfId="0" applyFont="1" applyFill="1" applyBorder="1" applyAlignment="1">
      <alignment vertical="center" wrapText="1"/>
    </xf>
    <xf numFmtId="0" fontId="17" fillId="6" borderId="14" xfId="0" applyFont="1" applyFill="1" applyBorder="1" applyAlignment="1">
      <alignment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/>
    </xf>
    <xf numFmtId="0" fontId="0" fillId="0" borderId="15" xfId="0" applyBorder="1"/>
    <xf numFmtId="0" fontId="21" fillId="0" borderId="1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0" fillId="0" borderId="39" xfId="0" applyBorder="1"/>
    <xf numFmtId="0" fontId="21" fillId="0" borderId="35" xfId="0" applyFont="1" applyBorder="1" applyAlignment="1">
      <alignment vertical="center"/>
    </xf>
    <xf numFmtId="0" fontId="0" fillId="0" borderId="35" xfId="0" applyBorder="1"/>
    <xf numFmtId="0" fontId="19" fillId="6" borderId="16" xfId="0" applyFon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vertical="center" wrapText="1"/>
    </xf>
    <xf numFmtId="0" fontId="16" fillId="5" borderId="35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5" borderId="30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vertical="center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5" xfId="0" applyFont="1" applyFill="1" applyBorder="1" applyAlignment="1">
      <alignment horizontal="center" vertical="center" wrapText="1"/>
    </xf>
    <xf numFmtId="0" fontId="16" fillId="5" borderId="39" xfId="0" applyFont="1" applyFill="1" applyBorder="1" applyAlignment="1">
      <alignment vertical="center"/>
    </xf>
    <xf numFmtId="0" fontId="16" fillId="5" borderId="38" xfId="0" applyFont="1" applyFill="1" applyBorder="1" applyAlignment="1">
      <alignment vertical="center"/>
    </xf>
    <xf numFmtId="0" fontId="16" fillId="5" borderId="35" xfId="0" applyFont="1" applyFill="1" applyBorder="1" applyAlignment="1">
      <alignment vertical="center"/>
    </xf>
    <xf numFmtId="0" fontId="16" fillId="5" borderId="34" xfId="0" applyFont="1" applyFill="1" applyBorder="1" applyAlignment="1">
      <alignment vertical="center"/>
    </xf>
    <xf numFmtId="0" fontId="0" fillId="0" borderId="33" xfId="0" applyBorder="1" applyAlignment="1">
      <alignment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6" borderId="45" xfId="0" applyFont="1" applyFill="1" applyBorder="1" applyAlignment="1">
      <alignment horizontal="center" vertical="center" wrapText="1"/>
    </xf>
    <xf numFmtId="0" fontId="16" fillId="6" borderId="44" xfId="0" applyFont="1" applyFill="1" applyBorder="1" applyAlignment="1">
      <alignment horizontal="center" vertical="center" wrapText="1"/>
    </xf>
    <xf numFmtId="0" fontId="16" fillId="6" borderId="43" xfId="0" applyFont="1" applyFill="1" applyBorder="1" applyAlignment="1">
      <alignment horizontal="center" vertical="center" wrapText="1"/>
    </xf>
    <xf numFmtId="0" fontId="17" fillId="6" borderId="45" xfId="0" applyFont="1" applyFill="1" applyBorder="1" applyAlignment="1">
      <alignment vertical="center" wrapText="1"/>
    </xf>
    <xf numFmtId="0" fontId="17" fillId="6" borderId="44" xfId="0" applyFont="1" applyFill="1" applyBorder="1" applyAlignment="1">
      <alignment vertical="center" wrapText="1"/>
    </xf>
    <xf numFmtId="0" fontId="17" fillId="6" borderId="43" xfId="0" applyFont="1" applyFill="1" applyBorder="1" applyAlignment="1">
      <alignment vertical="center" wrapText="1"/>
    </xf>
    <xf numFmtId="0" fontId="19" fillId="6" borderId="16" xfId="0" applyFont="1" applyFill="1" applyBorder="1" applyAlignment="1">
      <alignment vertical="center"/>
    </xf>
    <xf numFmtId="0" fontId="19" fillId="6" borderId="15" xfId="0" applyFont="1" applyFill="1" applyBorder="1" applyAlignment="1">
      <alignment vertical="center"/>
    </xf>
    <xf numFmtId="0" fontId="19" fillId="6" borderId="14" xfId="0" applyFont="1" applyFill="1" applyBorder="1" applyAlignment="1">
      <alignment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5" borderId="42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8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vertical="center" wrapText="1"/>
    </xf>
    <xf numFmtId="0" fontId="16" fillId="5" borderId="0" xfId="0" applyFont="1" applyFill="1" applyBorder="1" applyAlignment="1">
      <alignment vertical="center" wrapText="1"/>
    </xf>
    <xf numFmtId="0" fontId="16" fillId="5" borderId="37" xfId="0" applyFont="1" applyFill="1" applyBorder="1" applyAlignment="1">
      <alignment vertical="center" wrapText="1"/>
    </xf>
    <xf numFmtId="0" fontId="16" fillId="5" borderId="36" xfId="0" applyFont="1" applyFill="1" applyBorder="1" applyAlignment="1">
      <alignment vertical="center" wrapText="1"/>
    </xf>
    <xf numFmtId="0" fontId="16" fillId="5" borderId="35" xfId="0" applyFont="1" applyFill="1" applyBorder="1" applyAlignment="1">
      <alignment vertical="center" wrapText="1"/>
    </xf>
    <xf numFmtId="0" fontId="16" fillId="5" borderId="34" xfId="0" applyFont="1" applyFill="1" applyBorder="1" applyAlignment="1">
      <alignment vertical="center" wrapText="1"/>
    </xf>
    <xf numFmtId="0" fontId="34" fillId="0" borderId="62" xfId="0" applyFont="1" applyBorder="1" applyAlignment="1">
      <alignment vertical="center" wrapText="1"/>
    </xf>
    <xf numFmtId="0" fontId="34" fillId="0" borderId="61" xfId="0" applyFont="1" applyBorder="1" applyAlignment="1">
      <alignment vertical="center" wrapText="1"/>
    </xf>
    <xf numFmtId="0" fontId="34" fillId="0" borderId="60" xfId="0" applyFont="1" applyBorder="1" applyAlignment="1">
      <alignment vertical="center" wrapText="1"/>
    </xf>
    <xf numFmtId="0" fontId="34" fillId="0" borderId="57" xfId="0" applyFont="1" applyBorder="1" applyAlignment="1">
      <alignment vertical="center" wrapText="1"/>
    </xf>
    <xf numFmtId="0" fontId="34" fillId="0" borderId="55" xfId="0" applyFont="1" applyBorder="1" applyAlignment="1">
      <alignment vertical="center" wrapText="1"/>
    </xf>
    <xf numFmtId="0" fontId="34" fillId="0" borderId="59" xfId="0" applyFont="1" applyBorder="1" applyAlignment="1">
      <alignment vertical="center" wrapText="1"/>
    </xf>
    <xf numFmtId="0" fontId="34" fillId="0" borderId="58" xfId="0" applyFont="1" applyBorder="1" applyAlignment="1">
      <alignment vertical="center" wrapText="1"/>
    </xf>
    <xf numFmtId="0" fontId="34" fillId="0" borderId="16" xfId="0" applyFont="1" applyBorder="1" applyAlignment="1">
      <alignment vertical="center" wrapText="1"/>
    </xf>
    <xf numFmtId="0" fontId="34" fillId="0" borderId="56" xfId="0" applyFont="1" applyBorder="1" applyAlignment="1">
      <alignment vertical="center" wrapText="1"/>
    </xf>
    <xf numFmtId="0" fontId="34" fillId="0" borderId="53" xfId="0" applyFont="1" applyBorder="1" applyAlignment="1">
      <alignment vertical="center" wrapText="1"/>
    </xf>
    <xf numFmtId="0" fontId="34" fillId="0" borderId="52" xfId="0" applyFont="1" applyBorder="1" applyAlignment="1">
      <alignment vertical="center" wrapText="1"/>
    </xf>
    <xf numFmtId="0" fontId="0" fillId="0" borderId="51" xfId="0" applyBorder="1" applyAlignment="1">
      <alignment vertical="center" wrapText="1"/>
    </xf>
  </cellXfs>
  <cellStyles count="4">
    <cellStyle name="Гиперссылка" xfId="2" builtinId="8"/>
    <cellStyle name="Обычный" xfId="0" builtinId="0"/>
    <cellStyle name="Обычный 2" xfId="1" xr:uid="{00000000-0005-0000-0000-000002000000}"/>
    <cellStyle name="Процентный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jpe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9525</xdr:rowOff>
    </xdr:from>
    <xdr:to>
      <xdr:col>7</xdr:col>
      <xdr:colOff>571500</xdr:colOff>
      <xdr:row>7</xdr:row>
      <xdr:rowOff>47625</xdr:rowOff>
    </xdr:to>
    <xdr:pic>
      <xdr:nvPicPr>
        <xdr:cNvPr id="2" name="Рисунок 2" descr="Описание: Логотип Завод СПС ч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00025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0</xdr:row>
      <xdr:rowOff>0</xdr:rowOff>
    </xdr:from>
    <xdr:to>
      <xdr:col>18</xdr:col>
      <xdr:colOff>95250</xdr:colOff>
      <xdr:row>19</xdr:row>
      <xdr:rowOff>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0"/>
          <a:ext cx="6086475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133350</xdr:rowOff>
    </xdr:from>
    <xdr:to>
      <xdr:col>4</xdr:col>
      <xdr:colOff>152400</xdr:colOff>
      <xdr:row>5</xdr:row>
      <xdr:rowOff>171450</xdr:rowOff>
    </xdr:to>
    <xdr:pic>
      <xdr:nvPicPr>
        <xdr:cNvPr id="2" name="Рисунок 2" descr="Описание: Логотип Завод СПС чб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33350"/>
          <a:ext cx="11811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9</xdr:col>
      <xdr:colOff>457200</xdr:colOff>
      <xdr:row>29</xdr:row>
      <xdr:rowOff>95250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9436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9</xdr:col>
      <xdr:colOff>457200</xdr:colOff>
      <xdr:row>29</xdr:row>
      <xdr:rowOff>142875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59436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4</xdr:col>
      <xdr:colOff>0</xdr:colOff>
      <xdr:row>67</xdr:row>
      <xdr:rowOff>19050</xdr:rowOff>
    </xdr:to>
    <xdr:pic>
      <xdr:nvPicPr>
        <xdr:cNvPr id="5" name="Рисунок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2438400" cy="744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\11&#1085;&#1086;&#1074;&#1099;&#1081;%20&#1056;&#1072;&#1089;&#1095;&#1077;&#1090;%20&#1089;&#1077;&#1073;&#1077;&#1089;&#1090;&#1086;&#1080;&#1084;&#1086;&#1089;&#1090;&#1080;%20&#1088;&#1072;&#1073;&#1080;&#1094;&#1072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\&#1085;&#1086;&#1074;&#1099;&#1081;%20&#1056;&#1072;&#1089;&#1095;&#1077;&#1090;%20&#1089;&#1077;&#1073;&#1077;&#1089;&#1090;&#1086;&#1080;&#1084;&#1086;&#1089;&#1090;&#1080;%20&#1088;&#1072;&#1073;&#1080;&#1094;&#1072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(2)"/>
      <sheetName val="ЗП"/>
      <sheetName val="вес"/>
      <sheetName val="расчет"/>
      <sheetName val="Прайс"/>
      <sheetName val="Колючка"/>
      <sheetName val="сварная рулон"/>
      <sheetName val="Егоза"/>
      <sheetName val="Эконом"/>
      <sheetName val="Вес рулонов"/>
      <sheetName val="график изменения веса"/>
      <sheetName val="Формула"/>
    </sheetNames>
    <sheetDataSet>
      <sheetData sheetId="0"/>
      <sheetData sheetId="1"/>
      <sheetData sheetId="2"/>
      <sheetData sheetId="3">
        <row r="7">
          <cell r="L7">
            <v>15.048</v>
          </cell>
        </row>
        <row r="8">
          <cell r="L8">
            <v>280.54336000000001</v>
          </cell>
          <cell r="M8">
            <v>314.82544000000001</v>
          </cell>
        </row>
        <row r="9">
          <cell r="L9">
            <v>228.45600000000002</v>
          </cell>
          <cell r="M9">
            <v>255.66400000000002</v>
          </cell>
        </row>
        <row r="10">
          <cell r="L10">
            <v>174.31512000000001</v>
          </cell>
          <cell r="M10">
            <v>195.94548</v>
          </cell>
        </row>
        <row r="13">
          <cell r="L13">
            <v>363.34194000000008</v>
          </cell>
          <cell r="M13">
            <v>426.51390000000004</v>
          </cell>
        </row>
        <row r="14">
          <cell r="L14">
            <v>318.25</v>
          </cell>
          <cell r="M14">
            <v>373.04600000000005</v>
          </cell>
        </row>
        <row r="15">
          <cell r="L15">
            <v>256.10024000000004</v>
          </cell>
          <cell r="M15">
            <v>300.87639999999999</v>
          </cell>
        </row>
        <row r="17">
          <cell r="L17">
            <v>169.97855999999999</v>
          </cell>
          <cell r="M17">
            <v>198.78559999999999</v>
          </cell>
        </row>
        <row r="21">
          <cell r="L21">
            <v>313.59849600000001</v>
          </cell>
          <cell r="M21">
            <v>346.99715199999991</v>
          </cell>
        </row>
        <row r="22">
          <cell r="L22">
            <v>222.23464000000004</v>
          </cell>
          <cell r="M22">
            <v>245.41768000000002</v>
          </cell>
        </row>
        <row r="23">
          <cell r="L23">
            <v>140.50940800000001</v>
          </cell>
          <cell r="M23">
            <v>164.18127999999999</v>
          </cell>
        </row>
        <row r="24">
          <cell r="L24">
            <v>177.42580000000004</v>
          </cell>
          <cell r="M24">
            <v>195.80259999999998</v>
          </cell>
        </row>
        <row r="26">
          <cell r="L26">
            <v>130.1576</v>
          </cell>
          <cell r="M26">
            <v>143.35120000000001</v>
          </cell>
        </row>
        <row r="28">
          <cell r="L28">
            <v>246.53639999999996</v>
          </cell>
          <cell r="M28">
            <v>250.06280000000004</v>
          </cell>
        </row>
        <row r="29">
          <cell r="L29">
            <v>219.15207999999998</v>
          </cell>
          <cell r="M29">
            <v>222.28936000000002</v>
          </cell>
        </row>
        <row r="30">
          <cell r="L30">
            <v>153.46451999999999</v>
          </cell>
          <cell r="M30">
            <v>155.61684</v>
          </cell>
        </row>
        <row r="31">
          <cell r="L31">
            <v>121.78088000000002</v>
          </cell>
          <cell r="M31">
            <v>123.45896</v>
          </cell>
        </row>
        <row r="33">
          <cell r="M33">
            <v>106.45548000000001</v>
          </cell>
        </row>
        <row r="34">
          <cell r="L34">
            <v>110.59975999999999</v>
          </cell>
        </row>
        <row r="35">
          <cell r="L35">
            <v>92.385752000000011</v>
          </cell>
          <cell r="M35">
            <v>101.60242399999998</v>
          </cell>
        </row>
        <row r="36">
          <cell r="L36">
            <v>94.145303999999982</v>
          </cell>
          <cell r="M36">
            <v>95.426967999999988</v>
          </cell>
        </row>
        <row r="37">
          <cell r="L37">
            <v>309.59360000000004</v>
          </cell>
          <cell r="M37">
            <v>335.96636000000001</v>
          </cell>
        </row>
        <row r="38">
          <cell r="L38">
            <v>234.80960000000005</v>
          </cell>
          <cell r="M38">
            <v>254.80975999999998</v>
          </cell>
        </row>
        <row r="39">
          <cell r="L39">
            <v>167.92960000000005</v>
          </cell>
          <cell r="M39">
            <v>181.88396</v>
          </cell>
        </row>
        <row r="42">
          <cell r="L42">
            <v>138.50239999999999</v>
          </cell>
          <cell r="M42">
            <v>149.87503999999998</v>
          </cell>
        </row>
        <row r="43">
          <cell r="L43">
            <v>123.1808</v>
          </cell>
          <cell r="M43">
            <v>133.18087999999997</v>
          </cell>
        </row>
        <row r="46">
          <cell r="L46">
            <v>209.88463999999999</v>
          </cell>
          <cell r="M46">
            <v>214.32152000000002</v>
          </cell>
        </row>
        <row r="49">
          <cell r="L49">
            <v>193.48839999999998</v>
          </cell>
          <cell r="M49">
            <v>197.55820000000003</v>
          </cell>
        </row>
        <row r="53">
          <cell r="L53">
            <v>267.77991999999995</v>
          </cell>
          <cell r="O53">
            <v>277.17570666666666</v>
          </cell>
        </row>
        <row r="54">
          <cell r="M54">
            <v>248.482</v>
          </cell>
        </row>
        <row r="56">
          <cell r="L56">
            <v>270.36513600000001</v>
          </cell>
          <cell r="M56">
            <v>276.145848</v>
          </cell>
        </row>
        <row r="58">
          <cell r="L58">
            <v>88.561279999999996</v>
          </cell>
          <cell r="M58">
            <v>97.231359999999995</v>
          </cell>
        </row>
        <row r="60">
          <cell r="L60">
            <v>74.23299999999999</v>
          </cell>
          <cell r="M60">
            <v>81.301000000000002</v>
          </cell>
        </row>
        <row r="61">
          <cell r="L61">
            <v>72.125900000000001</v>
          </cell>
          <cell r="M61">
            <v>83.476499999999987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(2)"/>
      <sheetName val="ЗП"/>
      <sheetName val="вес"/>
      <sheetName val="расчет"/>
      <sheetName val="Прайс"/>
      <sheetName val="сварная рулон"/>
      <sheetName val="Егоза"/>
      <sheetName val="Эконом"/>
      <sheetName val="Вес рулонов"/>
      <sheetName val="график изменения веса"/>
      <sheetName val="Формула"/>
    </sheetNames>
    <sheetDataSet>
      <sheetData sheetId="0"/>
      <sheetData sheetId="1"/>
      <sheetData sheetId="2"/>
      <sheetData sheetId="3">
        <row r="70">
          <cell r="P70">
            <v>106.4</v>
          </cell>
        </row>
        <row r="77">
          <cell r="S77">
            <v>834.93000000000006</v>
          </cell>
          <cell r="U77">
            <v>1113.24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sps-moskva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zsps-moskv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B1" sqref="B1"/>
    </sheetView>
  </sheetViews>
  <sheetFormatPr defaultRowHeight="15" x14ac:dyDescent="0.25"/>
  <cols>
    <col min="1" max="16384" width="9.140625" style="33"/>
  </cols>
  <sheetData>
    <row r="1" spans="1:6" x14ac:dyDescent="0.25">
      <c r="A1">
        <v>1</v>
      </c>
      <c r="B1" s="34" t="s">
        <v>125</v>
      </c>
      <c r="C1" s="34"/>
    </row>
    <row r="2" spans="1:6" x14ac:dyDescent="0.25">
      <c r="A2" s="33">
        <v>2</v>
      </c>
      <c r="B2" s="34" t="s">
        <v>124</v>
      </c>
    </row>
    <row r="3" spans="1:6" x14ac:dyDescent="0.25">
      <c r="A3" s="33">
        <v>3</v>
      </c>
      <c r="B3" s="34" t="s">
        <v>123</v>
      </c>
    </row>
    <row r="4" spans="1:6" x14ac:dyDescent="0.25">
      <c r="A4" s="33">
        <v>4</v>
      </c>
      <c r="B4" s="34" t="s">
        <v>122</v>
      </c>
    </row>
    <row r="5" spans="1:6" x14ac:dyDescent="0.25">
      <c r="A5" s="33">
        <v>5</v>
      </c>
      <c r="B5" s="34" t="s">
        <v>121</v>
      </c>
    </row>
    <row r="6" spans="1:6" x14ac:dyDescent="0.25">
      <c r="A6" s="33">
        <v>6</v>
      </c>
      <c r="B6" s="34" t="s">
        <v>120</v>
      </c>
    </row>
    <row r="7" spans="1:6" x14ac:dyDescent="0.25">
      <c r="A7" s="33">
        <v>7</v>
      </c>
      <c r="B7" s="34" t="s">
        <v>119</v>
      </c>
    </row>
    <row r="8" spans="1:6" x14ac:dyDescent="0.25">
      <c r="A8" s="33">
        <v>8</v>
      </c>
      <c r="B8" s="34" t="s">
        <v>118</v>
      </c>
    </row>
    <row r="11" spans="1:6" ht="47.25" customHeight="1" x14ac:dyDescent="0.25">
      <c r="B11" s="115" t="s">
        <v>117</v>
      </c>
      <c r="C11" s="116"/>
      <c r="D11" s="116"/>
      <c r="E11" s="116"/>
      <c r="F11" s="116"/>
    </row>
    <row r="12" spans="1:6" ht="40.5" customHeight="1" x14ac:dyDescent="0.25">
      <c r="B12" s="36"/>
      <c r="C12" s="35"/>
      <c r="D12" s="35"/>
      <c r="E12" s="35"/>
      <c r="F12" s="35"/>
    </row>
    <row r="13" spans="1:6" x14ac:dyDescent="0.25">
      <c r="B13" s="34" t="s">
        <v>116</v>
      </c>
    </row>
    <row r="15" spans="1:6" x14ac:dyDescent="0.25">
      <c r="B15" s="33" t="s">
        <v>115</v>
      </c>
    </row>
    <row r="16" spans="1:6" x14ac:dyDescent="0.25">
      <c r="B16" s="33" t="s">
        <v>114</v>
      </c>
    </row>
    <row r="18" spans="2:2" x14ac:dyDescent="0.25">
      <c r="B18" s="33" t="s">
        <v>113</v>
      </c>
    </row>
    <row r="19" spans="2:2" x14ac:dyDescent="0.25">
      <c r="B19" s="33" t="s">
        <v>112</v>
      </c>
    </row>
  </sheetData>
  <mergeCells count="1">
    <mergeCell ref="B11:F11"/>
  </mergeCells>
  <hyperlinks>
    <hyperlink ref="B1:C1" location="'Сетка рабица'!A1" display="Сетка рабица" xr:uid="{00000000-0004-0000-0000-000000000000}"/>
    <hyperlink ref="B2" location="Колючка!A1" display="Колючая проволока" xr:uid="{00000000-0004-0000-0000-000001000000}"/>
    <hyperlink ref="B3" location="Егоза!A1" display="Егоза" xr:uid="{00000000-0004-0000-0000-000002000000}"/>
    <hyperlink ref="B4" location="'Кронштейны и проволока'!A1" display="Комплектующие к егозе, кронштейны" xr:uid="{00000000-0004-0000-0000-000003000000}"/>
    <hyperlink ref="B5" location="'Сетка в асс.'!A1" display="Сетка сварная, кладочная, тканая и т.д." xr:uid="{00000000-0004-0000-0000-000004000000}"/>
    <hyperlink ref="B6" location="Проволока!A1" display=" Проволока" xr:uid="{00000000-0004-0000-0000-000005000000}"/>
    <hyperlink ref="B7" location="'Закладные и тд.'!A1" display="Закладные детали, анкерные группы и т.д." xr:uid="{00000000-0004-0000-0000-000006000000}"/>
    <hyperlink ref="B8" location="'Вышки, склады, ангары и т.д.'!A1" display="Вышки, склады, ангары и т.д." xr:uid="{00000000-0004-0000-0000-000007000000}"/>
    <hyperlink ref="B13" r:id="rId1" xr:uid="{00000000-0004-0000-0000-000008000000}"/>
    <hyperlink ref="B1" location="'Сетка-рабица'!A1" display="Сетка рабица" xr:uid="{00000000-0004-0000-0000-000009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2"/>
  <sheetViews>
    <sheetView topLeftCell="A2" zoomScaleNormal="100" workbookViewId="0"/>
  </sheetViews>
  <sheetFormatPr defaultRowHeight="15" x14ac:dyDescent="0.25"/>
  <cols>
    <col min="1" max="1" width="2.7109375" customWidth="1"/>
    <col min="2" max="2" width="25.5703125" customWidth="1"/>
    <col min="3" max="3" width="9.42578125" bestFit="1" customWidth="1"/>
    <col min="4" max="4" width="9.85546875" bestFit="1" customWidth="1"/>
    <col min="5" max="5" width="1.5703125" customWidth="1"/>
    <col min="6" max="6" width="3.140625" customWidth="1"/>
    <col min="7" max="7" width="26.28515625" customWidth="1"/>
    <col min="8" max="8" width="9.42578125" bestFit="1" customWidth="1"/>
    <col min="9" max="9" width="9.85546875" bestFit="1" customWidth="1"/>
    <col min="10" max="10" width="8.28515625" hidden="1" customWidth="1"/>
    <col min="11" max="11" width="8.85546875" hidden="1" customWidth="1"/>
    <col min="12" max="12" width="1" hidden="1" customWidth="1"/>
    <col min="13" max="13" width="3.42578125" hidden="1" customWidth="1"/>
    <col min="14" max="14" width="25.28515625" hidden="1" customWidth="1"/>
    <col min="15" max="15" width="11" hidden="1" customWidth="1"/>
    <col min="16" max="16" width="1.28515625" hidden="1" customWidth="1"/>
    <col min="17" max="17" width="4" hidden="1" customWidth="1"/>
    <col min="18" max="18" width="26.42578125" hidden="1" customWidth="1"/>
    <col min="19" max="19" width="9.42578125" hidden="1" customWidth="1"/>
    <col min="20" max="20" width="2" customWidth="1"/>
    <col min="21" max="21" width="0" hidden="1" customWidth="1"/>
  </cols>
  <sheetData>
    <row r="1" spans="1:22" hidden="1" x14ac:dyDescent="0.25">
      <c r="A1" s="1"/>
      <c r="B1" s="1"/>
      <c r="C1" s="1">
        <v>1.0900000000000001</v>
      </c>
      <c r="D1" s="1">
        <v>1.03</v>
      </c>
      <c r="F1" s="1"/>
      <c r="G1" s="1"/>
      <c r="H1" s="1">
        <v>1.0900000000000001</v>
      </c>
      <c r="I1" s="1">
        <v>1.03</v>
      </c>
    </row>
    <row r="2" spans="1:22" ht="15.75" thickBot="1" x14ac:dyDescent="0.3">
      <c r="A2" s="2" t="s">
        <v>0</v>
      </c>
      <c r="B2" s="3" t="s">
        <v>1</v>
      </c>
      <c r="C2" s="3" t="s">
        <v>2</v>
      </c>
      <c r="D2" s="4" t="s">
        <v>3</v>
      </c>
      <c r="E2" s="5"/>
      <c r="F2" s="2" t="s">
        <v>0</v>
      </c>
      <c r="G2" s="3" t="s">
        <v>4</v>
      </c>
      <c r="H2" s="3" t="s">
        <v>2</v>
      </c>
      <c r="I2" s="4" t="s">
        <v>3</v>
      </c>
      <c r="J2" s="6"/>
      <c r="K2" s="6"/>
      <c r="M2" s="2" t="s">
        <v>0</v>
      </c>
      <c r="N2" s="3" t="s">
        <v>1</v>
      </c>
      <c r="O2" s="4" t="s">
        <v>5</v>
      </c>
      <c r="P2" s="5"/>
      <c r="Q2" s="2" t="s">
        <v>0</v>
      </c>
      <c r="R2" s="3" t="s">
        <v>4</v>
      </c>
      <c r="S2" s="4" t="s">
        <v>5</v>
      </c>
      <c r="T2" s="1"/>
      <c r="U2" s="1"/>
      <c r="V2" s="1"/>
    </row>
    <row r="3" spans="1:22" x14ac:dyDescent="0.25">
      <c r="A3" s="7">
        <f>F3</f>
        <v>1</v>
      </c>
      <c r="B3" s="8" t="str">
        <f>N3</f>
        <v>Сетка-рабица ОК 1,2 10*10 1,0*10</v>
      </c>
      <c r="C3" s="9">
        <f>O3*C$1</f>
        <v>3057.9226240000007</v>
      </c>
      <c r="D3" s="10">
        <f>C3*D$1</f>
        <v>3149.6603027200008</v>
      </c>
      <c r="E3" s="11"/>
      <c r="F3" s="7">
        <f>M3</f>
        <v>1</v>
      </c>
      <c r="G3" s="8" t="str">
        <f>R3</f>
        <v>Сетка-рабица ОЦ 1,2 10*10 1,0*10</v>
      </c>
      <c r="H3" s="9">
        <f>S3*H$1</f>
        <v>3431.5972960000004</v>
      </c>
      <c r="I3" s="10">
        <f>H3*I$1</f>
        <v>3534.5452148800005</v>
      </c>
      <c r="J3" s="12"/>
      <c r="K3" s="12">
        <v>10</v>
      </c>
      <c r="M3" s="7">
        <f>Q3</f>
        <v>1</v>
      </c>
      <c r="N3" s="8" t="s">
        <v>6</v>
      </c>
      <c r="O3" s="13">
        <f>[1]расчет!L8*K3</f>
        <v>2805.4336000000003</v>
      </c>
      <c r="P3" s="14"/>
      <c r="Q3" s="7">
        <v>1</v>
      </c>
      <c r="R3" s="8" t="s">
        <v>7</v>
      </c>
      <c r="S3" s="13">
        <f>[1]расчет!M8*U3</f>
        <v>3148.2544000000003</v>
      </c>
      <c r="T3" s="1"/>
      <c r="U3" s="1">
        <v>10</v>
      </c>
      <c r="V3" s="1"/>
    </row>
    <row r="4" spans="1:22" x14ac:dyDescent="0.25">
      <c r="A4" s="15">
        <f t="shared" ref="A4:A55" si="0">F4</f>
        <v>2</v>
      </c>
      <c r="B4" s="16" t="str">
        <f t="shared" ref="B4:B55" si="1">N4</f>
        <v>Сетка-рабица ОК 1,2 10*10 1,5*10</v>
      </c>
      <c r="C4" s="17">
        <f t="shared" ref="C4:C55" si="2">O4*C$1</f>
        <v>4586.8839360000011</v>
      </c>
      <c r="D4" s="18">
        <f t="shared" ref="D4:D55" si="3">C4*D$1</f>
        <v>4724.4904540800017</v>
      </c>
      <c r="E4" s="11"/>
      <c r="F4" s="15">
        <f t="shared" ref="F4:F55" si="4">M4</f>
        <v>2</v>
      </c>
      <c r="G4" s="16" t="str">
        <f t="shared" ref="G4:G55" si="5">R4</f>
        <v>Сетка-рабица ОЦ 1,2 10*10 1,5*10</v>
      </c>
      <c r="H4" s="17">
        <f t="shared" ref="H4:H55" si="6">S4*H$1</f>
        <v>5147.3959440000008</v>
      </c>
      <c r="I4" s="18">
        <f t="shared" ref="I4:I55" si="7">H4*I$1</f>
        <v>5301.8178223200011</v>
      </c>
      <c r="J4" s="12"/>
      <c r="K4" s="12">
        <v>15</v>
      </c>
      <c r="M4" s="15">
        <f t="shared" ref="M4:M55" si="8">Q4</f>
        <v>2</v>
      </c>
      <c r="N4" s="16" t="s">
        <v>8</v>
      </c>
      <c r="O4" s="19">
        <f>[1]расчет!L8*K4</f>
        <v>4208.1504000000004</v>
      </c>
      <c r="P4" s="14"/>
      <c r="Q4" s="15">
        <f>Q3+1</f>
        <v>2</v>
      </c>
      <c r="R4" s="16" t="s">
        <v>9</v>
      </c>
      <c r="S4" s="18">
        <f>[1]расчет!M8*U4</f>
        <v>4722.3816000000006</v>
      </c>
      <c r="T4" s="1"/>
      <c r="U4" s="1">
        <v>15</v>
      </c>
      <c r="V4" s="1"/>
    </row>
    <row r="5" spans="1:22" ht="15.75" thickBot="1" x14ac:dyDescent="0.3">
      <c r="A5" s="20">
        <f t="shared" si="0"/>
        <v>3</v>
      </c>
      <c r="B5" s="21" t="str">
        <f t="shared" si="1"/>
        <v>Сетка-рабица ОК 1,4 10*10 1,0*10</v>
      </c>
      <c r="C5" s="22">
        <f t="shared" si="2"/>
        <v>3960.4271460000009</v>
      </c>
      <c r="D5" s="23">
        <f t="shared" si="3"/>
        <v>4079.2399603800009</v>
      </c>
      <c r="E5" s="11"/>
      <c r="F5" s="20">
        <f t="shared" si="4"/>
        <v>3</v>
      </c>
      <c r="G5" s="24" t="str">
        <f t="shared" si="5"/>
        <v>Сетка-рабица ОЦ 1,4 10*10 1,0*10</v>
      </c>
      <c r="H5" s="25">
        <f t="shared" si="6"/>
        <v>4649.0015100000001</v>
      </c>
      <c r="I5" s="26">
        <f t="shared" si="7"/>
        <v>4788.4715553000005</v>
      </c>
      <c r="J5" s="12"/>
      <c r="K5" s="12">
        <v>10</v>
      </c>
      <c r="M5" s="20">
        <f t="shared" si="8"/>
        <v>3</v>
      </c>
      <c r="N5" s="24" t="s">
        <v>10</v>
      </c>
      <c r="O5" s="27">
        <f>[1]расчет!L13*K5</f>
        <v>3633.4194000000007</v>
      </c>
      <c r="P5" s="14"/>
      <c r="Q5" s="20">
        <f t="shared" ref="Q5:Q55" si="9">Q4+1</f>
        <v>3</v>
      </c>
      <c r="R5" s="24" t="s">
        <v>11</v>
      </c>
      <c r="S5" s="26">
        <f>[1]расчет!M13*U5</f>
        <v>4265.1390000000001</v>
      </c>
      <c r="T5" s="1"/>
      <c r="U5" s="1">
        <v>10</v>
      </c>
      <c r="V5" s="1"/>
    </row>
    <row r="6" spans="1:22" x14ac:dyDescent="0.25">
      <c r="A6" s="7">
        <f t="shared" si="0"/>
        <v>4</v>
      </c>
      <c r="B6" s="8" t="str">
        <f>N6</f>
        <v>Сетка-рабица ОК 1,2 12*12 1,0*10</v>
      </c>
      <c r="C6" s="9">
        <f>O6*C$1</f>
        <v>2490.1704000000004</v>
      </c>
      <c r="D6" s="10">
        <f>C6*D$1</f>
        <v>2564.8755120000005</v>
      </c>
      <c r="E6" s="11"/>
      <c r="F6" s="7">
        <f t="shared" si="4"/>
        <v>4</v>
      </c>
      <c r="G6" s="8" t="str">
        <f>R6</f>
        <v>Сетка-рабица ОЦ 1,2 12*12 1,0*10</v>
      </c>
      <c r="H6" s="9">
        <f>S6*H$1</f>
        <v>2786.7376000000004</v>
      </c>
      <c r="I6" s="10">
        <f>H6*I$1</f>
        <v>2870.3397280000004</v>
      </c>
      <c r="J6" s="12"/>
      <c r="K6" s="12">
        <v>10</v>
      </c>
      <c r="M6" s="7">
        <f t="shared" si="8"/>
        <v>4</v>
      </c>
      <c r="N6" s="8" t="s">
        <v>12</v>
      </c>
      <c r="O6" s="13">
        <f>[1]расчет!L9*K6</f>
        <v>2284.5600000000004</v>
      </c>
      <c r="P6" s="14"/>
      <c r="Q6" s="7">
        <f t="shared" si="9"/>
        <v>4</v>
      </c>
      <c r="R6" s="8" t="s">
        <v>13</v>
      </c>
      <c r="S6" s="13">
        <f>[1]расчет!M9*U6</f>
        <v>2556.6400000000003</v>
      </c>
      <c r="T6" s="1"/>
      <c r="U6" s="1">
        <v>10</v>
      </c>
      <c r="V6" s="1"/>
    </row>
    <row r="7" spans="1:22" x14ac:dyDescent="0.25">
      <c r="A7" s="15">
        <f t="shared" si="0"/>
        <v>5</v>
      </c>
      <c r="B7" s="16" t="str">
        <f>N7</f>
        <v>Сетка-рабица ОК 1,2 12*12 1,5*10</v>
      </c>
      <c r="C7" s="17">
        <f>O7*C$1</f>
        <v>3735.2556000000004</v>
      </c>
      <c r="D7" s="18">
        <f>C7*D$1</f>
        <v>3847.3132680000003</v>
      </c>
      <c r="E7" s="11"/>
      <c r="F7" s="15">
        <f t="shared" si="4"/>
        <v>5</v>
      </c>
      <c r="G7" s="16" t="str">
        <f>R7</f>
        <v>Сетка-рабица ОЦ 1,2 12*12 1,5*10</v>
      </c>
      <c r="H7" s="17">
        <f>S7*H$1</f>
        <v>4180.1064000000006</v>
      </c>
      <c r="I7" s="18">
        <f>H7*I$1</f>
        <v>4305.5095920000003</v>
      </c>
      <c r="J7" s="12"/>
      <c r="K7" s="12">
        <v>15</v>
      </c>
      <c r="M7" s="15">
        <f t="shared" si="8"/>
        <v>5</v>
      </c>
      <c r="N7" s="16" t="s">
        <v>14</v>
      </c>
      <c r="O7" s="19">
        <f>[1]расчет!L9*K7</f>
        <v>3426.84</v>
      </c>
      <c r="P7" s="14"/>
      <c r="Q7" s="15">
        <f t="shared" si="9"/>
        <v>5</v>
      </c>
      <c r="R7" s="16" t="s">
        <v>15</v>
      </c>
      <c r="S7" s="18">
        <f>[1]расчет!M9*U7</f>
        <v>3834.96</v>
      </c>
      <c r="T7" s="1"/>
      <c r="U7" s="1">
        <v>15</v>
      </c>
      <c r="V7" s="1"/>
    </row>
    <row r="8" spans="1:22" ht="15.75" thickBot="1" x14ac:dyDescent="0.3">
      <c r="A8" s="20">
        <f t="shared" si="0"/>
        <v>6</v>
      </c>
      <c r="B8" s="24" t="str">
        <f>N8</f>
        <v>Сетка-рабица ОК 1,4 12*12 1,0*10</v>
      </c>
      <c r="C8" s="25">
        <f>O8*C$1</f>
        <v>3468.9250000000002</v>
      </c>
      <c r="D8" s="26">
        <f>C8*D$1</f>
        <v>3572.9927500000003</v>
      </c>
      <c r="E8" s="11"/>
      <c r="F8" s="20">
        <f t="shared" si="4"/>
        <v>6</v>
      </c>
      <c r="G8" s="24" t="str">
        <f>R8</f>
        <v>Сетка-рабица ОЦ 1,4 12*12 1,0*10</v>
      </c>
      <c r="H8" s="25">
        <f>S8*H$1</f>
        <v>4066.2014000000008</v>
      </c>
      <c r="I8" s="26">
        <f>H8*I$1</f>
        <v>4188.1874420000013</v>
      </c>
      <c r="J8" s="12"/>
      <c r="K8" s="12">
        <v>10</v>
      </c>
      <c r="M8" s="20">
        <f t="shared" si="8"/>
        <v>6</v>
      </c>
      <c r="N8" s="24" t="s">
        <v>16</v>
      </c>
      <c r="O8" s="27">
        <f>[1]расчет!L14*K8</f>
        <v>3182.5</v>
      </c>
      <c r="P8" s="14"/>
      <c r="Q8" s="20">
        <f t="shared" si="9"/>
        <v>6</v>
      </c>
      <c r="R8" s="24" t="s">
        <v>17</v>
      </c>
      <c r="S8" s="26">
        <f>[1]расчет!M14*U8</f>
        <v>3730.4600000000005</v>
      </c>
      <c r="T8" s="1"/>
      <c r="U8" s="1">
        <v>10</v>
      </c>
      <c r="V8" s="1"/>
    </row>
    <row r="9" spans="1:22" x14ac:dyDescent="0.25">
      <c r="A9" s="7">
        <f t="shared" si="0"/>
        <v>7</v>
      </c>
      <c r="B9" s="28" t="str">
        <f t="shared" si="1"/>
        <v>Сетка-рабица ОК 1,2 15*15 1,0*10</v>
      </c>
      <c r="C9" s="29">
        <f t="shared" si="2"/>
        <v>1900.0348080000001</v>
      </c>
      <c r="D9" s="30">
        <f t="shared" si="3"/>
        <v>1957.0358522400002</v>
      </c>
      <c r="E9" s="11"/>
      <c r="F9" s="7">
        <f t="shared" si="4"/>
        <v>7</v>
      </c>
      <c r="G9" s="8" t="str">
        <f t="shared" si="5"/>
        <v>Сетка-рабица ОЦ 1,2 15*15 1,0*10</v>
      </c>
      <c r="H9" s="9">
        <f t="shared" si="6"/>
        <v>2135.8057320000003</v>
      </c>
      <c r="I9" s="10">
        <f t="shared" si="7"/>
        <v>2199.8799039600003</v>
      </c>
      <c r="J9" s="12"/>
      <c r="K9" s="12">
        <v>10</v>
      </c>
      <c r="M9" s="7">
        <f t="shared" si="8"/>
        <v>7</v>
      </c>
      <c r="N9" s="8" t="s">
        <v>18</v>
      </c>
      <c r="O9" s="13">
        <f>[1]расчет!L10*K9</f>
        <v>1743.1512</v>
      </c>
      <c r="P9" s="14"/>
      <c r="Q9" s="7">
        <f t="shared" si="9"/>
        <v>7</v>
      </c>
      <c r="R9" s="8" t="s">
        <v>19</v>
      </c>
      <c r="S9" s="10">
        <f>[1]расчет!M10*U9</f>
        <v>1959.4548</v>
      </c>
      <c r="T9" s="1"/>
      <c r="U9" s="1">
        <v>10</v>
      </c>
      <c r="V9" s="1"/>
    </row>
    <row r="10" spans="1:22" x14ac:dyDescent="0.25">
      <c r="A10" s="15">
        <f t="shared" si="0"/>
        <v>8</v>
      </c>
      <c r="B10" s="16" t="str">
        <f t="shared" si="1"/>
        <v>Сетка-рабица ОК 1,2 15*15 1,5*10</v>
      </c>
      <c r="C10" s="17">
        <f t="shared" si="2"/>
        <v>2850.0522120000001</v>
      </c>
      <c r="D10" s="18">
        <f t="shared" si="3"/>
        <v>2935.5537783600003</v>
      </c>
      <c r="E10" s="11"/>
      <c r="F10" s="15">
        <f t="shared" si="4"/>
        <v>8</v>
      </c>
      <c r="G10" s="16" t="str">
        <f t="shared" si="5"/>
        <v>Сетка-рабица ОЦ 1,2 15*15 1,5*10</v>
      </c>
      <c r="H10" s="17">
        <f t="shared" si="6"/>
        <v>3203.7085980000006</v>
      </c>
      <c r="I10" s="18">
        <f t="shared" si="7"/>
        <v>3299.8198559400007</v>
      </c>
      <c r="J10" s="12"/>
      <c r="K10" s="12">
        <v>15</v>
      </c>
      <c r="M10" s="15">
        <f t="shared" si="8"/>
        <v>8</v>
      </c>
      <c r="N10" s="16" t="s">
        <v>20</v>
      </c>
      <c r="O10" s="19">
        <f>[1]расчет!L10*K10</f>
        <v>2614.7267999999999</v>
      </c>
      <c r="P10" s="14"/>
      <c r="Q10" s="15">
        <f t="shared" si="9"/>
        <v>8</v>
      </c>
      <c r="R10" s="16" t="s">
        <v>21</v>
      </c>
      <c r="S10" s="18">
        <f>[1]расчет!M10*U10</f>
        <v>2939.1822000000002</v>
      </c>
      <c r="T10" s="1"/>
      <c r="U10" s="1">
        <v>15</v>
      </c>
      <c r="V10" s="1"/>
    </row>
    <row r="11" spans="1:22" x14ac:dyDescent="0.25">
      <c r="A11" s="15">
        <f t="shared" si="0"/>
        <v>9</v>
      </c>
      <c r="B11" s="16" t="str">
        <f t="shared" si="1"/>
        <v>Сетка-рабица ОК 1,4 15*15 1,5*10</v>
      </c>
      <c r="C11" s="17">
        <f t="shared" si="2"/>
        <v>4187.2389240000011</v>
      </c>
      <c r="D11" s="18">
        <f t="shared" si="3"/>
        <v>4312.8560917200011</v>
      </c>
      <c r="E11" s="11"/>
      <c r="F11" s="15">
        <f t="shared" si="4"/>
        <v>9</v>
      </c>
      <c r="G11" s="16" t="str">
        <f t="shared" si="5"/>
        <v>Сетка-рабица ОЦ 1,4 15*15 1,5*10</v>
      </c>
      <c r="H11" s="17">
        <f t="shared" si="6"/>
        <v>4919.3291399999998</v>
      </c>
      <c r="I11" s="18">
        <f t="shared" si="7"/>
        <v>5066.9090141999995</v>
      </c>
      <c r="J11" s="12"/>
      <c r="K11" s="12">
        <v>15</v>
      </c>
      <c r="M11" s="15">
        <f t="shared" si="8"/>
        <v>9</v>
      </c>
      <c r="N11" s="16" t="s">
        <v>22</v>
      </c>
      <c r="O11" s="19">
        <f>[1]расчет!L15*K11</f>
        <v>3841.5036000000005</v>
      </c>
      <c r="P11" s="14"/>
      <c r="Q11" s="15">
        <f t="shared" si="9"/>
        <v>9</v>
      </c>
      <c r="R11" s="16" t="s">
        <v>23</v>
      </c>
      <c r="S11" s="18">
        <f>[1]расчет!M15*U11</f>
        <v>4513.1459999999997</v>
      </c>
      <c r="T11" s="1"/>
      <c r="U11" s="1">
        <v>15</v>
      </c>
      <c r="V11" s="1"/>
    </row>
    <row r="12" spans="1:22" ht="15.75" thickBot="1" x14ac:dyDescent="0.3">
      <c r="A12" s="20">
        <f t="shared" si="0"/>
        <v>10</v>
      </c>
      <c r="B12" s="24" t="str">
        <f t="shared" si="1"/>
        <v>Сетка-рабица ОК 1,6 15*15 1,5*10</v>
      </c>
      <c r="C12" s="25">
        <f t="shared" si="2"/>
        <v>5127.3354096000012</v>
      </c>
      <c r="D12" s="26">
        <f t="shared" si="3"/>
        <v>5281.1554718880016</v>
      </c>
      <c r="E12" s="11"/>
      <c r="F12" s="20">
        <f t="shared" si="4"/>
        <v>10</v>
      </c>
      <c r="G12" s="24" t="str">
        <f t="shared" si="5"/>
        <v>Сетка-рабица ОЦ 1,6 15*15 1,5*10</v>
      </c>
      <c r="H12" s="25">
        <f t="shared" si="6"/>
        <v>5673.403435199999</v>
      </c>
      <c r="I12" s="26">
        <f t="shared" si="7"/>
        <v>5843.6055382559989</v>
      </c>
      <c r="J12" s="12"/>
      <c r="K12" s="12">
        <v>15</v>
      </c>
      <c r="M12" s="20">
        <f t="shared" si="8"/>
        <v>10</v>
      </c>
      <c r="N12" s="24" t="s">
        <v>24</v>
      </c>
      <c r="O12" s="27">
        <f>[1]расчет!L21*K12</f>
        <v>4703.9774400000006</v>
      </c>
      <c r="P12" s="14"/>
      <c r="Q12" s="20">
        <f t="shared" si="9"/>
        <v>10</v>
      </c>
      <c r="R12" s="24" t="s">
        <v>25</v>
      </c>
      <c r="S12" s="26">
        <f>[1]расчет!M21*U12</f>
        <v>5204.9572799999987</v>
      </c>
      <c r="T12" s="1"/>
      <c r="U12" s="1">
        <v>15</v>
      </c>
      <c r="V12" s="1"/>
    </row>
    <row r="13" spans="1:22" x14ac:dyDescent="0.25">
      <c r="A13" s="7">
        <f t="shared" si="0"/>
        <v>11</v>
      </c>
      <c r="B13" s="8" t="str">
        <f t="shared" si="1"/>
        <v>Сетка-рабица ОК 1,4 20*20 1,5*10</v>
      </c>
      <c r="C13" s="9">
        <f t="shared" si="2"/>
        <v>2779.1494560000001</v>
      </c>
      <c r="D13" s="10">
        <f t="shared" si="3"/>
        <v>2862.5239396800002</v>
      </c>
      <c r="E13" s="11"/>
      <c r="F13" s="7">
        <f t="shared" si="4"/>
        <v>11</v>
      </c>
      <c r="G13" s="8" t="str">
        <f t="shared" si="5"/>
        <v>Сетка-рабица ОЦ 1,4 20*20 1,5*10</v>
      </c>
      <c r="H13" s="9">
        <f t="shared" si="6"/>
        <v>3250.1445599999997</v>
      </c>
      <c r="I13" s="10">
        <f t="shared" si="7"/>
        <v>3347.6488967999999</v>
      </c>
      <c r="J13" s="12"/>
      <c r="K13" s="12">
        <v>15</v>
      </c>
      <c r="M13" s="7">
        <f t="shared" si="8"/>
        <v>11</v>
      </c>
      <c r="N13" s="8" t="s">
        <v>26</v>
      </c>
      <c r="O13" s="13">
        <f>[1]расчет!L17*K13</f>
        <v>2549.6783999999998</v>
      </c>
      <c r="P13" s="14"/>
      <c r="Q13" s="7">
        <f t="shared" si="9"/>
        <v>11</v>
      </c>
      <c r="R13" s="8" t="s">
        <v>27</v>
      </c>
      <c r="S13" s="10">
        <f>[1]расчет!M17*U13</f>
        <v>2981.7839999999997</v>
      </c>
      <c r="T13" s="1"/>
      <c r="U13" s="1">
        <v>15</v>
      </c>
      <c r="V13" s="1"/>
    </row>
    <row r="14" spans="1:22" x14ac:dyDescent="0.25">
      <c r="A14" s="15">
        <f t="shared" si="0"/>
        <v>12</v>
      </c>
      <c r="B14" s="16" t="str">
        <f t="shared" si="1"/>
        <v>Сетка-рабица ОК 1,6 20*20 1,5*10</v>
      </c>
      <c r="C14" s="17">
        <f t="shared" si="2"/>
        <v>3633.536364000001</v>
      </c>
      <c r="D14" s="18">
        <f t="shared" si="3"/>
        <v>3742.5424549200011</v>
      </c>
      <c r="E14" s="11"/>
      <c r="F14" s="15">
        <f t="shared" si="4"/>
        <v>12</v>
      </c>
      <c r="G14" s="16" t="str">
        <f t="shared" si="5"/>
        <v>Сетка-рабица ОЦ 1,6 20*20 1,5*10</v>
      </c>
      <c r="H14" s="17">
        <f t="shared" si="6"/>
        <v>4012.5790680000005</v>
      </c>
      <c r="I14" s="18">
        <f t="shared" si="7"/>
        <v>4132.9564400400004</v>
      </c>
      <c r="J14" s="12"/>
      <c r="K14" s="12">
        <v>15</v>
      </c>
      <c r="M14" s="15">
        <f t="shared" si="8"/>
        <v>12</v>
      </c>
      <c r="N14" s="16" t="s">
        <v>28</v>
      </c>
      <c r="O14" s="19">
        <f>[1]расчет!L22*K14</f>
        <v>3333.5196000000005</v>
      </c>
      <c r="P14" s="14"/>
      <c r="Q14" s="15">
        <f t="shared" si="9"/>
        <v>12</v>
      </c>
      <c r="R14" s="16" t="s">
        <v>29</v>
      </c>
      <c r="S14" s="18">
        <f>[1]расчет!M22*U14</f>
        <v>3681.2652000000003</v>
      </c>
      <c r="T14" s="1"/>
      <c r="U14" s="1">
        <v>15</v>
      </c>
      <c r="V14" s="1"/>
    </row>
    <row r="15" spans="1:22" x14ac:dyDescent="0.25">
      <c r="A15" s="15">
        <f t="shared" si="0"/>
        <v>13</v>
      </c>
      <c r="B15" s="16" t="str">
        <f t="shared" si="1"/>
        <v>Сетка-рабица ОК 1,8 20*20 1,5*10</v>
      </c>
      <c r="C15" s="17">
        <f t="shared" si="2"/>
        <v>4030.8701399999995</v>
      </c>
      <c r="D15" s="18">
        <f t="shared" si="3"/>
        <v>4151.7962441999998</v>
      </c>
      <c r="E15" s="11"/>
      <c r="F15" s="15">
        <f t="shared" si="4"/>
        <v>13</v>
      </c>
      <c r="G15" s="16" t="str">
        <f t="shared" si="5"/>
        <v>Сетка-рабица ОЦ 1,8 20*20 1,5*10</v>
      </c>
      <c r="H15" s="17">
        <f t="shared" si="6"/>
        <v>4088.5267800000006</v>
      </c>
      <c r="I15" s="18">
        <f t="shared" si="7"/>
        <v>4211.182583400001</v>
      </c>
      <c r="J15" s="12"/>
      <c r="K15" s="12">
        <v>15</v>
      </c>
      <c r="M15" s="15">
        <f t="shared" si="8"/>
        <v>13</v>
      </c>
      <c r="N15" s="16" t="s">
        <v>30</v>
      </c>
      <c r="O15" s="19">
        <f>[1]расчет!L28*K15</f>
        <v>3698.0459999999994</v>
      </c>
      <c r="P15" s="14"/>
      <c r="Q15" s="15">
        <f t="shared" si="9"/>
        <v>13</v>
      </c>
      <c r="R15" s="16" t="s">
        <v>31</v>
      </c>
      <c r="S15" s="18">
        <f>[1]расчет!M28*U15</f>
        <v>3750.9420000000005</v>
      </c>
      <c r="T15" s="1"/>
      <c r="U15" s="1">
        <v>15</v>
      </c>
      <c r="V15" s="1"/>
    </row>
    <row r="16" spans="1:22" x14ac:dyDescent="0.25">
      <c r="A16" s="15">
        <f t="shared" si="0"/>
        <v>14</v>
      </c>
      <c r="B16" s="16" t="str">
        <f t="shared" si="1"/>
        <v>Сетка-рабица ОК 2,0 20*20 1,0*10</v>
      </c>
      <c r="C16" s="17">
        <f t="shared" si="2"/>
        <v>3374.5702400000009</v>
      </c>
      <c r="D16" s="18">
        <f t="shared" si="3"/>
        <v>3475.807347200001</v>
      </c>
      <c r="E16" s="11"/>
      <c r="F16" s="15">
        <f t="shared" si="4"/>
        <v>14</v>
      </c>
      <c r="G16" s="16" t="str">
        <f t="shared" si="5"/>
        <v>Сетка-рабица ОЦ 2,0 20*20 1,0*10</v>
      </c>
      <c r="H16" s="17">
        <f t="shared" si="6"/>
        <v>3662.033324</v>
      </c>
      <c r="I16" s="18">
        <f t="shared" si="7"/>
        <v>3771.8943237200001</v>
      </c>
      <c r="J16" s="12"/>
      <c r="K16" s="12">
        <v>10</v>
      </c>
      <c r="M16" s="15">
        <f t="shared" si="8"/>
        <v>14</v>
      </c>
      <c r="N16" s="16" t="s">
        <v>32</v>
      </c>
      <c r="O16" s="19">
        <f>[1]расчет!L37*K16</f>
        <v>3095.9360000000006</v>
      </c>
      <c r="P16" s="14"/>
      <c r="Q16" s="15">
        <f t="shared" si="9"/>
        <v>14</v>
      </c>
      <c r="R16" s="16" t="s">
        <v>33</v>
      </c>
      <c r="S16" s="18">
        <f>[1]расчет!M37*U16</f>
        <v>3359.6635999999999</v>
      </c>
      <c r="T16" s="1"/>
      <c r="U16" s="1">
        <v>10</v>
      </c>
      <c r="V16" s="1"/>
    </row>
    <row r="17" spans="1:22" ht="15.75" thickBot="1" x14ac:dyDescent="0.3">
      <c r="A17" s="20">
        <f t="shared" si="0"/>
        <v>15</v>
      </c>
      <c r="B17" s="24" t="str">
        <f t="shared" si="1"/>
        <v>Сетка-рабица ОК 2,0 20*20 1,5*10</v>
      </c>
      <c r="C17" s="25">
        <f t="shared" si="2"/>
        <v>5061.8553600000005</v>
      </c>
      <c r="D17" s="26">
        <f t="shared" si="3"/>
        <v>5213.7110208000004</v>
      </c>
      <c r="E17" s="11"/>
      <c r="F17" s="20">
        <f t="shared" si="4"/>
        <v>15</v>
      </c>
      <c r="G17" s="24" t="str">
        <f t="shared" si="5"/>
        <v>Сетка-рабица ОЦ 2,0 20*20 1,5*10</v>
      </c>
      <c r="H17" s="25">
        <f t="shared" si="6"/>
        <v>5493.049986</v>
      </c>
      <c r="I17" s="26">
        <f t="shared" si="7"/>
        <v>5657.8414855800002</v>
      </c>
      <c r="J17" s="12"/>
      <c r="K17" s="12">
        <v>15</v>
      </c>
      <c r="M17" s="20">
        <f t="shared" si="8"/>
        <v>15</v>
      </c>
      <c r="N17" s="24" t="s">
        <v>34</v>
      </c>
      <c r="O17" s="27">
        <f>[1]расчет!L37*K17</f>
        <v>4643.9040000000005</v>
      </c>
      <c r="P17" s="14"/>
      <c r="Q17" s="20">
        <f t="shared" si="9"/>
        <v>15</v>
      </c>
      <c r="R17" s="24" t="s">
        <v>35</v>
      </c>
      <c r="S17" s="26">
        <f>[1]расчет!M37*U17</f>
        <v>5039.4953999999998</v>
      </c>
      <c r="T17" s="1"/>
      <c r="U17" s="1">
        <v>15</v>
      </c>
      <c r="V17" s="1"/>
    </row>
    <row r="18" spans="1:22" x14ac:dyDescent="0.25">
      <c r="A18" s="7">
        <f t="shared" si="0"/>
        <v>16</v>
      </c>
      <c r="B18" s="8" t="str">
        <f t="shared" si="1"/>
        <v>Сетка-рабица ОК 1,4 25*25 1,5*10</v>
      </c>
      <c r="C18" s="9">
        <f t="shared" si="2"/>
        <v>2297.3288208000004</v>
      </c>
      <c r="D18" s="10">
        <f t="shared" si="3"/>
        <v>2366.2486854240005</v>
      </c>
      <c r="E18" s="11"/>
      <c r="F18" s="7">
        <f t="shared" si="4"/>
        <v>16</v>
      </c>
      <c r="G18" s="8" t="str">
        <f t="shared" si="5"/>
        <v>Сетка-рабица ОЦ 1,4 25*25 1,5*10</v>
      </c>
      <c r="H18" s="9">
        <f t="shared" si="6"/>
        <v>2684.3639280000002</v>
      </c>
      <c r="I18" s="10">
        <f t="shared" si="7"/>
        <v>2764.8948458400005</v>
      </c>
      <c r="J18" s="12"/>
      <c r="K18" s="12">
        <v>15</v>
      </c>
      <c r="M18" s="7">
        <f t="shared" si="8"/>
        <v>16</v>
      </c>
      <c r="N18" s="8" t="s">
        <v>36</v>
      </c>
      <c r="O18" s="13">
        <f>[1]расчет!L23*K18</f>
        <v>2107.6411200000002</v>
      </c>
      <c r="P18" s="14"/>
      <c r="Q18" s="7">
        <f t="shared" si="9"/>
        <v>16</v>
      </c>
      <c r="R18" s="8" t="s">
        <v>37</v>
      </c>
      <c r="S18" s="10">
        <f>[1]расчет!M23*U18</f>
        <v>2462.7192</v>
      </c>
      <c r="T18" s="1"/>
      <c r="U18" s="1">
        <v>15</v>
      </c>
      <c r="V18" s="1"/>
    </row>
    <row r="19" spans="1:22" x14ac:dyDescent="0.25">
      <c r="A19" s="15">
        <f t="shared" si="0"/>
        <v>17</v>
      </c>
      <c r="B19" s="16" t="str">
        <f t="shared" si="1"/>
        <v>Сетка-рабица ОК 1,6 25*25 1,5*10</v>
      </c>
      <c r="C19" s="17">
        <f t="shared" si="2"/>
        <v>2900.9118300000009</v>
      </c>
      <c r="D19" s="18">
        <f t="shared" si="3"/>
        <v>2987.9391849000012</v>
      </c>
      <c r="E19" s="11"/>
      <c r="F19" s="15">
        <f t="shared" si="4"/>
        <v>17</v>
      </c>
      <c r="G19" s="16" t="str">
        <f t="shared" si="5"/>
        <v>Сетка-рабица ОЦ 1,6 25*25 1,5*10</v>
      </c>
      <c r="H19" s="17">
        <f t="shared" si="6"/>
        <v>3201.3725100000001</v>
      </c>
      <c r="I19" s="18">
        <f t="shared" si="7"/>
        <v>3297.4136853000005</v>
      </c>
      <c r="J19" s="12"/>
      <c r="K19" s="12">
        <v>15</v>
      </c>
      <c r="M19" s="15">
        <f t="shared" si="8"/>
        <v>17</v>
      </c>
      <c r="N19" s="16" t="s">
        <v>38</v>
      </c>
      <c r="O19" s="19">
        <f>[1]расчет!L24*K19</f>
        <v>2661.3870000000006</v>
      </c>
      <c r="P19" s="14"/>
      <c r="Q19" s="15">
        <f t="shared" si="9"/>
        <v>17</v>
      </c>
      <c r="R19" s="16" t="s">
        <v>39</v>
      </c>
      <c r="S19" s="18">
        <f>[1]расчет!M24*U19</f>
        <v>2937.0389999999998</v>
      </c>
      <c r="T19" s="1"/>
      <c r="U19" s="1">
        <v>15</v>
      </c>
      <c r="V19" s="1"/>
    </row>
    <row r="20" spans="1:22" x14ac:dyDescent="0.25">
      <c r="A20" s="15">
        <f t="shared" si="0"/>
        <v>18</v>
      </c>
      <c r="B20" s="16" t="str">
        <f t="shared" si="1"/>
        <v>Сетка-рабица ОК 1,6 25*25 2,0*10</v>
      </c>
      <c r="C20" s="17">
        <f t="shared" si="2"/>
        <v>3867.8824400000008</v>
      </c>
      <c r="D20" s="18">
        <f t="shared" si="3"/>
        <v>3983.918913200001</v>
      </c>
      <c r="E20" s="11"/>
      <c r="F20" s="15">
        <f t="shared" si="4"/>
        <v>18</v>
      </c>
      <c r="G20" s="16" t="str">
        <f t="shared" si="5"/>
        <v>Сетка-рабица ОЦ 1,6 25*25 2,0*10</v>
      </c>
      <c r="H20" s="17">
        <f t="shared" si="6"/>
        <v>4268.4966800000002</v>
      </c>
      <c r="I20" s="18">
        <f t="shared" si="7"/>
        <v>4396.5515804000006</v>
      </c>
      <c r="J20" s="12"/>
      <c r="K20" s="12">
        <v>20</v>
      </c>
      <c r="M20" s="15">
        <f t="shared" si="8"/>
        <v>18</v>
      </c>
      <c r="N20" s="16" t="s">
        <v>40</v>
      </c>
      <c r="O20" s="19">
        <f>[1]расчет!L24*K20</f>
        <v>3548.5160000000005</v>
      </c>
      <c r="P20" s="14"/>
      <c r="Q20" s="15">
        <f t="shared" si="9"/>
        <v>18</v>
      </c>
      <c r="R20" s="16" t="s">
        <v>41</v>
      </c>
      <c r="S20" s="18">
        <f>[1]расчет!M24*U20</f>
        <v>3916.0519999999997</v>
      </c>
      <c r="T20" s="1"/>
      <c r="U20" s="1">
        <v>20</v>
      </c>
      <c r="V20" s="1"/>
    </row>
    <row r="21" spans="1:22" x14ac:dyDescent="0.25">
      <c r="A21" s="15">
        <f t="shared" si="0"/>
        <v>19</v>
      </c>
      <c r="B21" s="16" t="str">
        <f t="shared" si="1"/>
        <v>Сетка-рабица ОК 1,8 25*25 1,5*10</v>
      </c>
      <c r="C21" s="17">
        <f t="shared" si="2"/>
        <v>3583.136508</v>
      </c>
      <c r="D21" s="18">
        <f t="shared" si="3"/>
        <v>3690.6306032400003</v>
      </c>
      <c r="E21" s="11"/>
      <c r="F21" s="15">
        <f t="shared" si="4"/>
        <v>19</v>
      </c>
      <c r="G21" s="16" t="str">
        <f t="shared" si="5"/>
        <v>Сетка-рабица ОЦ 1,8 25*25 1,5*10</v>
      </c>
      <c r="H21" s="17">
        <f t="shared" si="6"/>
        <v>3634.4310360000004</v>
      </c>
      <c r="I21" s="18">
        <f t="shared" si="7"/>
        <v>3743.4639670800007</v>
      </c>
      <c r="J21" s="12"/>
      <c r="K21" s="12">
        <v>15</v>
      </c>
      <c r="M21" s="15">
        <f t="shared" si="8"/>
        <v>19</v>
      </c>
      <c r="N21" s="16" t="s">
        <v>42</v>
      </c>
      <c r="O21" s="19">
        <f>[1]расчет!L29*K21</f>
        <v>3287.2811999999999</v>
      </c>
      <c r="P21" s="14"/>
      <c r="Q21" s="15">
        <f t="shared" si="9"/>
        <v>19</v>
      </c>
      <c r="R21" s="16" t="s">
        <v>43</v>
      </c>
      <c r="S21" s="18">
        <f>[1]расчет!M29*U21</f>
        <v>3334.3404</v>
      </c>
      <c r="T21" s="1"/>
      <c r="U21" s="1">
        <v>15</v>
      </c>
      <c r="V21" s="1"/>
    </row>
    <row r="22" spans="1:22" x14ac:dyDescent="0.25">
      <c r="A22" s="15">
        <f t="shared" si="0"/>
        <v>20</v>
      </c>
      <c r="B22" s="16" t="str">
        <f t="shared" si="1"/>
        <v>Сетка-рабица ОК 1,8 25*25 1,8*10</v>
      </c>
      <c r="C22" s="17">
        <f t="shared" si="2"/>
        <v>4299.7638096000001</v>
      </c>
      <c r="D22" s="18">
        <f t="shared" si="3"/>
        <v>4428.7567238880001</v>
      </c>
      <c r="E22" s="11"/>
      <c r="F22" s="15">
        <f t="shared" si="4"/>
        <v>20</v>
      </c>
      <c r="G22" s="16" t="str">
        <f t="shared" si="5"/>
        <v>Сетка-рабица ОЦ 1,8 25*25 1,8*10</v>
      </c>
      <c r="H22" s="17">
        <f t="shared" si="6"/>
        <v>4361.317243200001</v>
      </c>
      <c r="I22" s="18">
        <f t="shared" si="7"/>
        <v>4492.156760496001</v>
      </c>
      <c r="J22" s="12"/>
      <c r="K22" s="12">
        <v>18</v>
      </c>
      <c r="M22" s="15">
        <f t="shared" si="8"/>
        <v>20</v>
      </c>
      <c r="N22" s="16" t="s">
        <v>44</v>
      </c>
      <c r="O22" s="19">
        <f>[1]расчет!L29*K22</f>
        <v>3944.7374399999999</v>
      </c>
      <c r="P22" s="14"/>
      <c r="Q22" s="15">
        <f t="shared" si="9"/>
        <v>20</v>
      </c>
      <c r="R22" s="16" t="s">
        <v>45</v>
      </c>
      <c r="S22" s="18">
        <f>[1]расчет!M29*U22</f>
        <v>4001.2084800000002</v>
      </c>
      <c r="T22" s="1"/>
      <c r="U22" s="1">
        <v>18</v>
      </c>
      <c r="V22" s="1"/>
    </row>
    <row r="23" spans="1:22" x14ac:dyDescent="0.25">
      <c r="A23" s="15">
        <f t="shared" si="0"/>
        <v>21</v>
      </c>
      <c r="B23" s="16" t="str">
        <f t="shared" si="1"/>
        <v>Сетка-рабица ОК 1,8 25*25 2,0*10</v>
      </c>
      <c r="C23" s="17">
        <f t="shared" si="2"/>
        <v>4777.5153439999995</v>
      </c>
      <c r="D23" s="18">
        <f t="shared" si="3"/>
        <v>4920.8408043199997</v>
      </c>
      <c r="E23" s="11"/>
      <c r="F23" s="15">
        <f t="shared" si="4"/>
        <v>21</v>
      </c>
      <c r="G23" s="16" t="str">
        <f t="shared" si="5"/>
        <v>Сетка-рабица ОЦ 1,8 25*25 2,0*10</v>
      </c>
      <c r="H23" s="17">
        <f t="shared" si="6"/>
        <v>4845.9080480000011</v>
      </c>
      <c r="I23" s="18">
        <f t="shared" si="7"/>
        <v>4991.2852894400012</v>
      </c>
      <c r="J23" s="12"/>
      <c r="K23" s="12">
        <v>20</v>
      </c>
      <c r="M23" s="15">
        <f t="shared" si="8"/>
        <v>21</v>
      </c>
      <c r="N23" s="16" t="s">
        <v>46</v>
      </c>
      <c r="O23" s="19">
        <f>[1]расчет!L29*K23</f>
        <v>4383.0415999999996</v>
      </c>
      <c r="P23" s="14"/>
      <c r="Q23" s="15">
        <f t="shared" si="9"/>
        <v>21</v>
      </c>
      <c r="R23" s="16" t="s">
        <v>47</v>
      </c>
      <c r="S23" s="18">
        <f>[1]расчет!M29*U23</f>
        <v>4445.7872000000007</v>
      </c>
      <c r="T23" s="1"/>
      <c r="U23" s="1">
        <v>20</v>
      </c>
      <c r="V23" s="1"/>
    </row>
    <row r="24" spans="1:22" x14ac:dyDescent="0.25">
      <c r="A24" s="15">
        <f t="shared" si="0"/>
        <v>22</v>
      </c>
      <c r="B24" s="16" t="str">
        <f t="shared" si="1"/>
        <v>Сетка-рабица ОК 2,0 25*25 1,5*10</v>
      </c>
      <c r="C24" s="17">
        <f t="shared" si="2"/>
        <v>3839.1369600000012</v>
      </c>
      <c r="D24" s="18">
        <f t="shared" si="3"/>
        <v>3954.3110688000015</v>
      </c>
      <c r="E24" s="11"/>
      <c r="F24" s="15">
        <f t="shared" si="4"/>
        <v>22</v>
      </c>
      <c r="G24" s="16" t="str">
        <f t="shared" si="5"/>
        <v>Сетка-рабица ОЦ 2,0 25*25 1,5*10</v>
      </c>
      <c r="H24" s="17">
        <f t="shared" si="6"/>
        <v>4166.1395759999996</v>
      </c>
      <c r="I24" s="18">
        <f t="shared" si="7"/>
        <v>4291.1237632799994</v>
      </c>
      <c r="J24" s="12"/>
      <c r="K24" s="12">
        <v>15</v>
      </c>
      <c r="M24" s="15">
        <f t="shared" si="8"/>
        <v>22</v>
      </c>
      <c r="N24" s="16" t="s">
        <v>48</v>
      </c>
      <c r="O24" s="19">
        <f>[1]расчет!L38*K24</f>
        <v>3522.1440000000007</v>
      </c>
      <c r="P24" s="14"/>
      <c r="Q24" s="15">
        <f t="shared" si="9"/>
        <v>22</v>
      </c>
      <c r="R24" s="16" t="s">
        <v>49</v>
      </c>
      <c r="S24" s="18">
        <f>[1]расчет!M38*U24</f>
        <v>3822.1463999999996</v>
      </c>
      <c r="T24" s="1"/>
      <c r="U24" s="1">
        <v>15</v>
      </c>
      <c r="V24" s="1"/>
    </row>
    <row r="25" spans="1:22" ht="15.75" thickBot="1" x14ac:dyDescent="0.3">
      <c r="A25" s="20">
        <f t="shared" si="0"/>
        <v>23</v>
      </c>
      <c r="B25" s="24" t="str">
        <f t="shared" si="1"/>
        <v>Сетка-рабица ОК 2,0 25*25 2,0*10</v>
      </c>
      <c r="C25" s="25">
        <f t="shared" si="2"/>
        <v>5118.8492800000013</v>
      </c>
      <c r="D25" s="26">
        <f t="shared" si="3"/>
        <v>5272.4147584000011</v>
      </c>
      <c r="E25" s="11"/>
      <c r="F25" s="20">
        <f t="shared" si="4"/>
        <v>23</v>
      </c>
      <c r="G25" s="24" t="str">
        <f t="shared" si="5"/>
        <v>Сетка-рабица ОЦ 2,0 25*25 2,0*10</v>
      </c>
      <c r="H25" s="25">
        <f t="shared" si="6"/>
        <v>5554.8527680000007</v>
      </c>
      <c r="I25" s="26">
        <f t="shared" si="7"/>
        <v>5721.4983510400007</v>
      </c>
      <c r="J25" s="12"/>
      <c r="K25" s="12">
        <v>20</v>
      </c>
      <c r="M25" s="20">
        <f t="shared" si="8"/>
        <v>23</v>
      </c>
      <c r="N25" s="24" t="s">
        <v>50</v>
      </c>
      <c r="O25" s="27">
        <f>[1]расчет!L38*K25</f>
        <v>4696.1920000000009</v>
      </c>
      <c r="P25" s="14"/>
      <c r="Q25" s="20">
        <f t="shared" si="9"/>
        <v>23</v>
      </c>
      <c r="R25" s="24" t="s">
        <v>51</v>
      </c>
      <c r="S25" s="26">
        <f>[1]расчет!M38*U25</f>
        <v>5096.1952000000001</v>
      </c>
      <c r="T25" s="1"/>
      <c r="U25" s="1">
        <v>20</v>
      </c>
      <c r="V25" s="1"/>
    </row>
    <row r="26" spans="1:22" x14ac:dyDescent="0.25">
      <c r="A26" s="7">
        <f t="shared" si="0"/>
        <v>24</v>
      </c>
      <c r="B26" s="8" t="str">
        <f t="shared" si="1"/>
        <v>Сетка-рабица ОК 1,6 35*35 1,5*10</v>
      </c>
      <c r="C26" s="9">
        <f t="shared" si="2"/>
        <v>2128.0767600000004</v>
      </c>
      <c r="D26" s="10">
        <f t="shared" si="3"/>
        <v>2191.9190628000006</v>
      </c>
      <c r="E26" s="11"/>
      <c r="F26" s="7">
        <f t="shared" si="4"/>
        <v>24</v>
      </c>
      <c r="G26" s="8" t="str">
        <f t="shared" si="5"/>
        <v>Сетка-рабица ОЦ 1,6 35*35 1,5*10</v>
      </c>
      <c r="H26" s="9">
        <f t="shared" si="6"/>
        <v>2343.7921200000001</v>
      </c>
      <c r="I26" s="10">
        <f t="shared" si="7"/>
        <v>2414.1058836000002</v>
      </c>
      <c r="J26" s="12"/>
      <c r="K26" s="12">
        <v>15</v>
      </c>
      <c r="M26" s="7">
        <f t="shared" si="8"/>
        <v>24</v>
      </c>
      <c r="N26" s="8" t="s">
        <v>52</v>
      </c>
      <c r="O26" s="13">
        <f>[1]расчет!L26*K26</f>
        <v>1952.364</v>
      </c>
      <c r="P26" s="14"/>
      <c r="Q26" s="7">
        <f t="shared" si="9"/>
        <v>24</v>
      </c>
      <c r="R26" s="8" t="s">
        <v>53</v>
      </c>
      <c r="S26" s="10">
        <f>[1]расчет!M26*U26</f>
        <v>2150.268</v>
      </c>
      <c r="T26" s="1"/>
      <c r="U26" s="1">
        <v>15</v>
      </c>
      <c r="V26" s="1"/>
    </row>
    <row r="27" spans="1:22" x14ac:dyDescent="0.25">
      <c r="A27" s="15">
        <f t="shared" si="0"/>
        <v>25</v>
      </c>
      <c r="B27" s="16" t="str">
        <f t="shared" si="1"/>
        <v>Сетка-рабица ОК 1,8 35*35 1,5*10</v>
      </c>
      <c r="C27" s="17">
        <f t="shared" si="2"/>
        <v>2509.144902</v>
      </c>
      <c r="D27" s="18">
        <f t="shared" si="3"/>
        <v>2584.4192490599999</v>
      </c>
      <c r="E27" s="11"/>
      <c r="F27" s="15">
        <f t="shared" si="4"/>
        <v>25</v>
      </c>
      <c r="G27" s="16" t="str">
        <f t="shared" si="5"/>
        <v>Сетка-рабица ОЦ 1,8 35*35 1,5*10</v>
      </c>
      <c r="H27" s="17">
        <f t="shared" si="6"/>
        <v>2544.3353339999999</v>
      </c>
      <c r="I27" s="18">
        <f t="shared" si="7"/>
        <v>2620.6653940199999</v>
      </c>
      <c r="J27" s="12"/>
      <c r="K27" s="12">
        <v>15</v>
      </c>
      <c r="M27" s="15">
        <f t="shared" si="8"/>
        <v>25</v>
      </c>
      <c r="N27" s="16" t="s">
        <v>54</v>
      </c>
      <c r="O27" s="19">
        <f>[1]расчет!L30*K27</f>
        <v>2301.9677999999999</v>
      </c>
      <c r="P27" s="14"/>
      <c r="Q27" s="15">
        <f t="shared" si="9"/>
        <v>25</v>
      </c>
      <c r="R27" s="16" t="s">
        <v>55</v>
      </c>
      <c r="S27" s="18">
        <f>[1]расчет!M30*U27</f>
        <v>2334.2525999999998</v>
      </c>
      <c r="T27" s="1"/>
      <c r="U27" s="1">
        <v>15</v>
      </c>
      <c r="V27" s="1"/>
    </row>
    <row r="28" spans="1:22" x14ac:dyDescent="0.25">
      <c r="A28" s="15">
        <f t="shared" si="0"/>
        <v>26</v>
      </c>
      <c r="B28" s="16" t="str">
        <f t="shared" si="1"/>
        <v>Сетка-рабица ОК 1,8 35*35 2,0*10</v>
      </c>
      <c r="C28" s="17">
        <f t="shared" si="2"/>
        <v>3345.5265360000003</v>
      </c>
      <c r="D28" s="18">
        <f t="shared" si="3"/>
        <v>3445.8923320800004</v>
      </c>
      <c r="E28" s="11"/>
      <c r="F28" s="15">
        <f t="shared" si="4"/>
        <v>26</v>
      </c>
      <c r="G28" s="16" t="str">
        <f t="shared" si="5"/>
        <v>Сетка-рабица ОЦ 1,8 35*35 2,0*10</v>
      </c>
      <c r="H28" s="17">
        <f t="shared" si="6"/>
        <v>3392.4471120000003</v>
      </c>
      <c r="I28" s="18">
        <f t="shared" si="7"/>
        <v>3494.2205253600005</v>
      </c>
      <c r="J28" s="12"/>
      <c r="K28" s="12">
        <v>20</v>
      </c>
      <c r="M28" s="15">
        <f t="shared" si="8"/>
        <v>26</v>
      </c>
      <c r="N28" s="16" t="s">
        <v>56</v>
      </c>
      <c r="O28" s="19">
        <f>[1]расчет!L30*K28</f>
        <v>3069.2903999999999</v>
      </c>
      <c r="P28" s="14"/>
      <c r="Q28" s="15">
        <f t="shared" si="9"/>
        <v>26</v>
      </c>
      <c r="R28" s="16" t="s">
        <v>57</v>
      </c>
      <c r="S28" s="18">
        <f>[1]расчет!M30*U28</f>
        <v>3112.3368</v>
      </c>
      <c r="T28" s="1"/>
      <c r="U28" s="1">
        <v>20</v>
      </c>
      <c r="V28" s="1"/>
    </row>
    <row r="29" spans="1:22" x14ac:dyDescent="0.25">
      <c r="A29" s="15">
        <f t="shared" si="0"/>
        <v>27</v>
      </c>
      <c r="B29" s="16" t="str">
        <f t="shared" si="1"/>
        <v>Сетка-рабица ОК 2,0 35*35 1,5*10</v>
      </c>
      <c r="C29" s="17">
        <f t="shared" si="2"/>
        <v>2745.6489600000014</v>
      </c>
      <c r="D29" s="18">
        <f t="shared" si="3"/>
        <v>2828.0184288000014</v>
      </c>
      <c r="E29" s="11"/>
      <c r="F29" s="15">
        <f t="shared" si="4"/>
        <v>27</v>
      </c>
      <c r="G29" s="16" t="str">
        <f t="shared" si="5"/>
        <v>Сетка-рабица ОЦ 2,0 35*35 1,5*10</v>
      </c>
      <c r="H29" s="17">
        <f t="shared" si="6"/>
        <v>2973.8027460000003</v>
      </c>
      <c r="I29" s="18">
        <f t="shared" si="7"/>
        <v>3063.0168283800003</v>
      </c>
      <c r="J29" s="12"/>
      <c r="K29" s="12">
        <v>15</v>
      </c>
      <c r="M29" s="15">
        <f t="shared" si="8"/>
        <v>27</v>
      </c>
      <c r="N29" s="16" t="s">
        <v>58</v>
      </c>
      <c r="O29" s="19">
        <f>[1]расчет!L39*K29</f>
        <v>2518.9440000000009</v>
      </c>
      <c r="P29" s="14"/>
      <c r="Q29" s="15">
        <f t="shared" si="9"/>
        <v>27</v>
      </c>
      <c r="R29" s="16" t="s">
        <v>59</v>
      </c>
      <c r="S29" s="18">
        <f>[1]расчет!M39*U29</f>
        <v>2728.2593999999999</v>
      </c>
      <c r="T29" s="1"/>
      <c r="U29" s="1">
        <v>15</v>
      </c>
      <c r="V29" s="1"/>
    </row>
    <row r="30" spans="1:22" x14ac:dyDescent="0.25">
      <c r="A30" s="15">
        <f t="shared" si="0"/>
        <v>28</v>
      </c>
      <c r="B30" s="16" t="str">
        <f t="shared" si="1"/>
        <v>Сетка-рабица ОК 2,0 35*35 2,0*10</v>
      </c>
      <c r="C30" s="17">
        <f t="shared" si="2"/>
        <v>3660.8652800000013</v>
      </c>
      <c r="D30" s="18">
        <f t="shared" si="3"/>
        <v>3770.6912384000016</v>
      </c>
      <c r="E30" s="11"/>
      <c r="F30" s="15">
        <f t="shared" si="4"/>
        <v>28</v>
      </c>
      <c r="G30" s="16" t="str">
        <f t="shared" si="5"/>
        <v>Сетка-рабица ОЦ 2,0 35*35 2,0*10</v>
      </c>
      <c r="H30" s="17">
        <f t="shared" si="6"/>
        <v>3965.0703280000002</v>
      </c>
      <c r="I30" s="18">
        <f t="shared" si="7"/>
        <v>4084.0224378400003</v>
      </c>
      <c r="J30" s="12"/>
      <c r="K30" s="12">
        <v>20</v>
      </c>
      <c r="M30" s="15">
        <f t="shared" si="8"/>
        <v>28</v>
      </c>
      <c r="N30" s="16" t="s">
        <v>60</v>
      </c>
      <c r="O30" s="19">
        <f>[1]расчет!L39*K30</f>
        <v>3358.592000000001</v>
      </c>
      <c r="P30" s="14"/>
      <c r="Q30" s="15">
        <f t="shared" si="9"/>
        <v>28</v>
      </c>
      <c r="R30" s="16" t="s">
        <v>61</v>
      </c>
      <c r="S30" s="18">
        <f>[1]расчет!M39*U30</f>
        <v>3637.6792</v>
      </c>
      <c r="T30" s="1"/>
      <c r="U30" s="1">
        <v>20</v>
      </c>
      <c r="V30" s="1"/>
    </row>
    <row r="31" spans="1:22" ht="15.75" thickBot="1" x14ac:dyDescent="0.3">
      <c r="A31" s="20">
        <f t="shared" si="0"/>
        <v>29</v>
      </c>
      <c r="B31" s="24" t="str">
        <f t="shared" si="1"/>
        <v>Сетка-рабица ОК 2,5 35*35 1,5*10</v>
      </c>
      <c r="C31" s="25">
        <f t="shared" si="2"/>
        <v>4420.4699736000002</v>
      </c>
      <c r="D31" s="26">
        <f t="shared" si="3"/>
        <v>4553.0840728080002</v>
      </c>
      <c r="E31" s="11"/>
      <c r="F31" s="20">
        <f t="shared" si="4"/>
        <v>29</v>
      </c>
      <c r="G31" s="24" t="str">
        <f t="shared" si="5"/>
        <v>Сетка-рабица ОЦ 2,5 35*35 1,5*10</v>
      </c>
      <c r="H31" s="25">
        <f t="shared" si="6"/>
        <v>4514.9846148000006</v>
      </c>
      <c r="I31" s="26">
        <f t="shared" si="7"/>
        <v>4650.4341532440003</v>
      </c>
      <c r="J31" s="12"/>
      <c r="K31" s="12">
        <v>15</v>
      </c>
      <c r="M31" s="20">
        <f t="shared" si="8"/>
        <v>29</v>
      </c>
      <c r="N31" s="24" t="s">
        <v>62</v>
      </c>
      <c r="O31" s="27">
        <f>[1]расчет!L56*K31</f>
        <v>4055.4770400000002</v>
      </c>
      <c r="P31" s="14"/>
      <c r="Q31" s="20">
        <f t="shared" si="9"/>
        <v>29</v>
      </c>
      <c r="R31" s="24" t="s">
        <v>63</v>
      </c>
      <c r="S31" s="26">
        <f>[1]расчет!M56*U31</f>
        <v>4142.1877199999999</v>
      </c>
      <c r="T31" s="1"/>
      <c r="U31" s="1">
        <v>15</v>
      </c>
      <c r="V31" s="1"/>
    </row>
    <row r="32" spans="1:22" x14ac:dyDescent="0.25">
      <c r="A32" s="7">
        <f t="shared" si="0"/>
        <v>30</v>
      </c>
      <c r="B32" s="8" t="str">
        <f t="shared" si="1"/>
        <v>Сетка-рабица ОК 1,8 45*45 1,5*10</v>
      </c>
      <c r="C32" s="9">
        <f t="shared" si="2"/>
        <v>1991.1173880000006</v>
      </c>
      <c r="D32" s="10">
        <f t="shared" si="3"/>
        <v>2050.8509096400007</v>
      </c>
      <c r="E32" s="11"/>
      <c r="F32" s="7">
        <f t="shared" si="4"/>
        <v>30</v>
      </c>
      <c r="G32" s="8" t="str">
        <f t="shared" si="5"/>
        <v>Сетка-рабица ОЦ 1,8 45*45 1,5*10</v>
      </c>
      <c r="H32" s="9">
        <f t="shared" si="6"/>
        <v>2018.5539960000003</v>
      </c>
      <c r="I32" s="10">
        <f t="shared" si="7"/>
        <v>2079.1106158800003</v>
      </c>
      <c r="J32" s="12"/>
      <c r="K32" s="12">
        <v>15</v>
      </c>
      <c r="M32" s="7">
        <f t="shared" si="8"/>
        <v>30</v>
      </c>
      <c r="N32" s="8" t="s">
        <v>64</v>
      </c>
      <c r="O32" s="13">
        <f>[1]расчет!L31*K32</f>
        <v>1826.7132000000004</v>
      </c>
      <c r="P32" s="14"/>
      <c r="Q32" s="7">
        <f t="shared" si="9"/>
        <v>30</v>
      </c>
      <c r="R32" s="8" t="s">
        <v>65</v>
      </c>
      <c r="S32" s="10">
        <f>[1]расчет!M31*U32</f>
        <v>1851.8844000000001</v>
      </c>
      <c r="T32" s="1"/>
      <c r="U32" s="1">
        <v>15</v>
      </c>
      <c r="V32" s="1"/>
    </row>
    <row r="33" spans="1:22" x14ac:dyDescent="0.25">
      <c r="A33" s="15">
        <f t="shared" si="0"/>
        <v>31</v>
      </c>
      <c r="B33" s="16" t="str">
        <f t="shared" si="1"/>
        <v>Сетка-рабица ОК 1,8 45*45 1,8*10</v>
      </c>
      <c r="C33" s="17">
        <f t="shared" si="2"/>
        <v>2389.3408656000006</v>
      </c>
      <c r="D33" s="18">
        <f t="shared" si="3"/>
        <v>2461.0210915680009</v>
      </c>
      <c r="E33" s="11"/>
      <c r="F33" s="15">
        <f t="shared" si="4"/>
        <v>31</v>
      </c>
      <c r="G33" s="16" t="str">
        <f t="shared" si="5"/>
        <v>Сетка-рабица ОЦ 1,8 45*45 1,8*10</v>
      </c>
      <c r="H33" s="17">
        <f t="shared" si="6"/>
        <v>2422.2647952000002</v>
      </c>
      <c r="I33" s="18">
        <f t="shared" si="7"/>
        <v>2494.9327390560002</v>
      </c>
      <c r="J33" s="12"/>
      <c r="K33" s="12">
        <v>18</v>
      </c>
      <c r="M33" s="15">
        <f t="shared" si="8"/>
        <v>31</v>
      </c>
      <c r="N33" s="16" t="s">
        <v>66</v>
      </c>
      <c r="O33" s="19">
        <f>[1]расчет!L31*K33</f>
        <v>2192.0558400000004</v>
      </c>
      <c r="P33" s="14"/>
      <c r="Q33" s="15">
        <f t="shared" si="9"/>
        <v>31</v>
      </c>
      <c r="R33" s="16" t="s">
        <v>67</v>
      </c>
      <c r="S33" s="18">
        <f>[1]расчет!M31*U33</f>
        <v>2222.2612800000002</v>
      </c>
      <c r="T33" s="1"/>
      <c r="U33" s="1">
        <v>18</v>
      </c>
      <c r="V33" s="1"/>
    </row>
    <row r="34" spans="1:22" x14ac:dyDescent="0.25">
      <c r="A34" s="15">
        <f t="shared" si="0"/>
        <v>32</v>
      </c>
      <c r="B34" s="16" t="str">
        <f t="shared" si="1"/>
        <v>Сетка-рабица ОК 1,8 45*45 2,0*10</v>
      </c>
      <c r="C34" s="17">
        <f t="shared" si="2"/>
        <v>2654.8231840000008</v>
      </c>
      <c r="D34" s="18">
        <f t="shared" si="3"/>
        <v>2734.4678795200007</v>
      </c>
      <c r="E34" s="11"/>
      <c r="F34" s="15">
        <f t="shared" si="4"/>
        <v>32</v>
      </c>
      <c r="G34" s="16" t="str">
        <f t="shared" si="5"/>
        <v>Сетка-рабица ОЦ 1,8 45*45 2,0*10</v>
      </c>
      <c r="H34" s="17">
        <f t="shared" si="6"/>
        <v>2691.4053280000003</v>
      </c>
      <c r="I34" s="18">
        <f t="shared" si="7"/>
        <v>2772.1474878400004</v>
      </c>
      <c r="J34" s="12"/>
      <c r="K34" s="12">
        <v>20</v>
      </c>
      <c r="M34" s="15">
        <f t="shared" si="8"/>
        <v>32</v>
      </c>
      <c r="N34" s="16" t="s">
        <v>68</v>
      </c>
      <c r="O34" s="19">
        <f>[1]расчет!L31*K34</f>
        <v>2435.6176000000005</v>
      </c>
      <c r="P34" s="14"/>
      <c r="Q34" s="15">
        <f t="shared" si="9"/>
        <v>32</v>
      </c>
      <c r="R34" s="16" t="s">
        <v>69</v>
      </c>
      <c r="S34" s="18">
        <f>[1]расчет!M31*U34</f>
        <v>2469.1792</v>
      </c>
      <c r="T34" s="1"/>
      <c r="U34" s="1">
        <v>20</v>
      </c>
      <c r="V34" s="1"/>
    </row>
    <row r="35" spans="1:22" x14ac:dyDescent="0.25">
      <c r="A35" s="15">
        <f t="shared" si="0"/>
        <v>33</v>
      </c>
      <c r="B35" s="16" t="str">
        <f t="shared" si="1"/>
        <v>Сетка-рабица ОК 2,0 45*45 1,5*10</v>
      </c>
      <c r="C35" s="17">
        <f t="shared" si="2"/>
        <v>2264.5142400000004</v>
      </c>
      <c r="D35" s="18">
        <f t="shared" si="3"/>
        <v>2332.4496672000005</v>
      </c>
      <c r="E35" s="11"/>
      <c r="F35" s="15">
        <f t="shared" si="4"/>
        <v>33</v>
      </c>
      <c r="G35" s="16" t="str">
        <f t="shared" si="5"/>
        <v>Сетка-рабица ОЦ 2,0 45*45 1,5*10</v>
      </c>
      <c r="H35" s="17">
        <f t="shared" si="6"/>
        <v>2450.4569040000001</v>
      </c>
      <c r="I35" s="18">
        <f t="shared" si="7"/>
        <v>2523.9706111200003</v>
      </c>
      <c r="J35" s="12"/>
      <c r="K35" s="12">
        <v>15</v>
      </c>
      <c r="M35" s="15">
        <f t="shared" si="8"/>
        <v>33</v>
      </c>
      <c r="N35" s="16" t="s">
        <v>70</v>
      </c>
      <c r="O35" s="19">
        <f>[1]расчет!L42*K35</f>
        <v>2077.5360000000001</v>
      </c>
      <c r="P35" s="14"/>
      <c r="Q35" s="15">
        <f t="shared" si="9"/>
        <v>33</v>
      </c>
      <c r="R35" s="16" t="s">
        <v>71</v>
      </c>
      <c r="S35" s="18">
        <f>[1]расчет!M42*U35</f>
        <v>2248.1255999999998</v>
      </c>
      <c r="T35" s="1"/>
      <c r="U35" s="1">
        <v>15</v>
      </c>
      <c r="V35" s="1"/>
    </row>
    <row r="36" spans="1:22" x14ac:dyDescent="0.25">
      <c r="A36" s="15">
        <f t="shared" si="0"/>
        <v>34</v>
      </c>
      <c r="B36" s="16" t="str">
        <f t="shared" si="1"/>
        <v>Сетка-рабица ОК 2,0 45*45 2,0*10</v>
      </c>
      <c r="C36" s="17">
        <f t="shared" si="2"/>
        <v>3019.35232</v>
      </c>
      <c r="D36" s="18">
        <f t="shared" si="3"/>
        <v>3109.9328896000002</v>
      </c>
      <c r="E36" s="11"/>
      <c r="F36" s="15">
        <f t="shared" si="4"/>
        <v>34</v>
      </c>
      <c r="G36" s="16" t="str">
        <f t="shared" si="5"/>
        <v>Сетка-рабица ОЦ 2,0 45*45 2,0*10</v>
      </c>
      <c r="H36" s="17">
        <f t="shared" si="6"/>
        <v>3267.2758720000002</v>
      </c>
      <c r="I36" s="18">
        <f t="shared" si="7"/>
        <v>3365.2941481600001</v>
      </c>
      <c r="J36" s="12"/>
      <c r="K36" s="12">
        <v>20</v>
      </c>
      <c r="M36" s="15">
        <f t="shared" si="8"/>
        <v>34</v>
      </c>
      <c r="N36" s="16" t="s">
        <v>72</v>
      </c>
      <c r="O36" s="19">
        <f>[1]расчет!L42*K36</f>
        <v>2770.0479999999998</v>
      </c>
      <c r="P36" s="14"/>
      <c r="Q36" s="15">
        <f t="shared" si="9"/>
        <v>34</v>
      </c>
      <c r="R36" s="16" t="s">
        <v>73</v>
      </c>
      <c r="S36" s="18">
        <f>[1]расчет!M42*U36</f>
        <v>2997.5007999999998</v>
      </c>
      <c r="T36" s="1"/>
      <c r="U36" s="1">
        <v>20</v>
      </c>
      <c r="V36" s="1"/>
    </row>
    <row r="37" spans="1:22" ht="15.75" thickBot="1" x14ac:dyDescent="0.3">
      <c r="A37" s="20">
        <f t="shared" si="0"/>
        <v>35</v>
      </c>
      <c r="B37" s="24" t="str">
        <f t="shared" si="1"/>
        <v>Сетка-рабица ОК 2,5 45*45 1,5*10</v>
      </c>
      <c r="C37" s="25">
        <f t="shared" si="2"/>
        <v>3431.6138639999999</v>
      </c>
      <c r="D37" s="26">
        <f t="shared" si="3"/>
        <v>3534.56227992</v>
      </c>
      <c r="E37" s="11"/>
      <c r="F37" s="20">
        <f t="shared" si="4"/>
        <v>35</v>
      </c>
      <c r="G37" s="24" t="str">
        <f t="shared" si="5"/>
        <v>Сетка-рабица ОЦ 2,5 45*45 1,5*10</v>
      </c>
      <c r="H37" s="25">
        <f t="shared" si="6"/>
        <v>3504.1568520000005</v>
      </c>
      <c r="I37" s="26">
        <f t="shared" si="7"/>
        <v>3609.2815575600007</v>
      </c>
      <c r="J37" s="12"/>
      <c r="K37" s="12">
        <v>15</v>
      </c>
      <c r="M37" s="20">
        <f t="shared" si="8"/>
        <v>35</v>
      </c>
      <c r="N37" s="24" t="s">
        <v>74</v>
      </c>
      <c r="O37" s="27">
        <f>[1]расчет!L46*K37</f>
        <v>3148.2695999999996</v>
      </c>
      <c r="P37" s="14"/>
      <c r="Q37" s="20">
        <f t="shared" si="9"/>
        <v>35</v>
      </c>
      <c r="R37" s="24" t="s">
        <v>75</v>
      </c>
      <c r="S37" s="26">
        <f>[1]расчет!M46*U37</f>
        <v>3214.8228000000004</v>
      </c>
      <c r="T37" s="1"/>
      <c r="U37" s="1">
        <v>15</v>
      </c>
      <c r="V37" s="1"/>
    </row>
    <row r="38" spans="1:22" x14ac:dyDescent="0.25">
      <c r="A38" s="7">
        <f t="shared" si="0"/>
        <v>36</v>
      </c>
      <c r="B38" s="8" t="str">
        <f t="shared" si="1"/>
        <v>Сетка-рабица ОК 1,4 50*50 1,5*10</v>
      </c>
      <c r="C38" s="9">
        <f t="shared" si="2"/>
        <v>1179.2584650000001</v>
      </c>
      <c r="D38" s="10">
        <f t="shared" si="3"/>
        <v>1214.6362189500001</v>
      </c>
      <c r="E38" s="11"/>
      <c r="F38" s="7">
        <f t="shared" si="4"/>
        <v>36</v>
      </c>
      <c r="G38" s="8" t="str">
        <f t="shared" si="5"/>
        <v>Сетка-рабица ОЦ 1,4 50*50 1,5*10</v>
      </c>
      <c r="H38" s="9">
        <f t="shared" si="6"/>
        <v>1364.8407749999999</v>
      </c>
      <c r="I38" s="10">
        <f t="shared" si="7"/>
        <v>1405.7859982499999</v>
      </c>
      <c r="J38" s="12"/>
      <c r="K38" s="12">
        <v>15</v>
      </c>
      <c r="M38" s="7">
        <f t="shared" si="8"/>
        <v>36</v>
      </c>
      <c r="N38" s="8" t="s">
        <v>76</v>
      </c>
      <c r="O38" s="13">
        <f>[1]расчет!L61*K38</f>
        <v>1081.8885</v>
      </c>
      <c r="P38" s="14"/>
      <c r="Q38" s="7">
        <f t="shared" si="9"/>
        <v>36</v>
      </c>
      <c r="R38" s="8" t="s">
        <v>77</v>
      </c>
      <c r="S38" s="10">
        <f>[1]расчет!M61*U38</f>
        <v>1252.1474999999998</v>
      </c>
      <c r="T38" s="1"/>
      <c r="U38" s="1">
        <v>15</v>
      </c>
      <c r="V38" s="1"/>
    </row>
    <row r="39" spans="1:22" x14ac:dyDescent="0.25">
      <c r="A39" s="15">
        <f t="shared" si="0"/>
        <v>37</v>
      </c>
      <c r="B39" s="16" t="str">
        <f t="shared" si="1"/>
        <v>Сетка-рабица ОК 1,6 50*50 1,5*10</v>
      </c>
      <c r="C39" s="17">
        <f t="shared" si="2"/>
        <v>1510.5070452000004</v>
      </c>
      <c r="D39" s="18">
        <f t="shared" si="3"/>
        <v>1555.8222565560004</v>
      </c>
      <c r="E39" s="11"/>
      <c r="F39" s="15">
        <f t="shared" si="4"/>
        <v>37</v>
      </c>
      <c r="G39" s="16" t="str">
        <f t="shared" si="5"/>
        <v>Сетка-рабица ОЦ 1,6 50*50 1,5*10</v>
      </c>
      <c r="H39" s="17">
        <f t="shared" si="6"/>
        <v>1661.1996323999999</v>
      </c>
      <c r="I39" s="18">
        <f t="shared" si="7"/>
        <v>1711.0356213719999</v>
      </c>
      <c r="J39" s="12"/>
      <c r="K39" s="12">
        <v>15</v>
      </c>
      <c r="M39" s="15">
        <f t="shared" si="8"/>
        <v>37</v>
      </c>
      <c r="N39" s="16" t="s">
        <v>78</v>
      </c>
      <c r="O39" s="19">
        <f>[1]расчет!L35*K39</f>
        <v>1385.7862800000003</v>
      </c>
      <c r="P39" s="14"/>
      <c r="Q39" s="15">
        <f t="shared" si="9"/>
        <v>37</v>
      </c>
      <c r="R39" s="16" t="s">
        <v>79</v>
      </c>
      <c r="S39" s="18">
        <f>[1]расчет!M35*U39</f>
        <v>1524.0363599999998</v>
      </c>
      <c r="T39" s="1"/>
      <c r="U39" s="1">
        <v>15</v>
      </c>
      <c r="V39" s="1"/>
    </row>
    <row r="40" spans="1:22" x14ac:dyDescent="0.25">
      <c r="A40" s="15">
        <f t="shared" si="0"/>
        <v>38</v>
      </c>
      <c r="B40" s="16" t="str">
        <f t="shared" si="1"/>
        <v>Сетка-рабица ОК 1,8 50*50 1,5*10</v>
      </c>
      <c r="C40" s="17">
        <f t="shared" si="2"/>
        <v>1808.3060759999998</v>
      </c>
      <c r="D40" s="18">
        <f t="shared" si="3"/>
        <v>1862.5552582799999</v>
      </c>
      <c r="E40" s="11"/>
      <c r="F40" s="15">
        <f t="shared" si="4"/>
        <v>38</v>
      </c>
      <c r="G40" s="16" t="str">
        <f t="shared" si="5"/>
        <v>Сетка-рабица ОЦ 1,8 50*50 1,5*10</v>
      </c>
      <c r="H40" s="17">
        <f t="shared" si="6"/>
        <v>1740.5470980000002</v>
      </c>
      <c r="I40" s="18">
        <f t="shared" si="7"/>
        <v>1792.7635109400003</v>
      </c>
      <c r="J40" s="12"/>
      <c r="K40" s="12">
        <v>15</v>
      </c>
      <c r="M40" s="15">
        <f t="shared" si="8"/>
        <v>38</v>
      </c>
      <c r="N40" s="16" t="s">
        <v>80</v>
      </c>
      <c r="O40" s="19">
        <f>[1]расчет!L34*K40</f>
        <v>1658.9963999999998</v>
      </c>
      <c r="P40" s="14"/>
      <c r="Q40" s="15">
        <f t="shared" si="9"/>
        <v>38</v>
      </c>
      <c r="R40" s="16" t="s">
        <v>81</v>
      </c>
      <c r="S40" s="18">
        <f>[1]расчет!M33*U40</f>
        <v>1596.8322000000001</v>
      </c>
      <c r="T40" s="1"/>
      <c r="U40" s="1">
        <v>15</v>
      </c>
      <c r="V40" s="1"/>
    </row>
    <row r="41" spans="1:22" x14ac:dyDescent="0.25">
      <c r="A41" s="15">
        <f t="shared" si="0"/>
        <v>39</v>
      </c>
      <c r="B41" s="16" t="str">
        <f t="shared" si="1"/>
        <v>Сетка-рабица ОК 1,8 50*50 1,8*10</v>
      </c>
      <c r="C41" s="17">
        <f t="shared" si="2"/>
        <v>2169.9672911999996</v>
      </c>
      <c r="D41" s="18">
        <f t="shared" si="3"/>
        <v>2235.0663099359995</v>
      </c>
      <c r="E41" s="11"/>
      <c r="F41" s="15">
        <f t="shared" si="4"/>
        <v>39</v>
      </c>
      <c r="G41" s="16" t="str">
        <f t="shared" si="5"/>
        <v>Сетка-рабица ОЦ 1,8 50*50 1,8*10</v>
      </c>
      <c r="H41" s="17">
        <f t="shared" si="6"/>
        <v>2088.6565176000004</v>
      </c>
      <c r="I41" s="18">
        <f t="shared" si="7"/>
        <v>2151.3162131280005</v>
      </c>
      <c r="J41" s="12"/>
      <c r="K41" s="12">
        <v>18</v>
      </c>
      <c r="M41" s="15">
        <f t="shared" si="8"/>
        <v>39</v>
      </c>
      <c r="N41" s="16" t="s">
        <v>82</v>
      </c>
      <c r="O41" s="19">
        <f>[1]расчет!L34*K41</f>
        <v>1990.7956799999997</v>
      </c>
      <c r="P41" s="14"/>
      <c r="Q41" s="15">
        <f t="shared" si="9"/>
        <v>39</v>
      </c>
      <c r="R41" s="16" t="s">
        <v>83</v>
      </c>
      <c r="S41" s="18">
        <f>[1]расчет!M33*U41</f>
        <v>1916.1986400000001</v>
      </c>
      <c r="T41" s="1"/>
      <c r="U41" s="1">
        <v>18</v>
      </c>
      <c r="V41" s="1"/>
    </row>
    <row r="42" spans="1:22" x14ac:dyDescent="0.25">
      <c r="A42" s="15">
        <f t="shared" si="0"/>
        <v>40</v>
      </c>
      <c r="B42" s="16" t="str">
        <f t="shared" si="1"/>
        <v>Сетка-рабица ОК 1,8 50*50 2,0*10</v>
      </c>
      <c r="C42" s="17">
        <f t="shared" si="2"/>
        <v>2411.0747679999999</v>
      </c>
      <c r="D42" s="18">
        <f t="shared" si="3"/>
        <v>2483.4070110399998</v>
      </c>
      <c r="E42" s="11"/>
      <c r="F42" s="15">
        <f t="shared" si="4"/>
        <v>40</v>
      </c>
      <c r="G42" s="16" t="str">
        <f t="shared" si="5"/>
        <v>Сетка-рабица ОЦ 1,8 50*50 2,0*10</v>
      </c>
      <c r="H42" s="17">
        <f t="shared" si="6"/>
        <v>2320.7294640000005</v>
      </c>
      <c r="I42" s="18">
        <f t="shared" si="7"/>
        <v>2390.3513479200005</v>
      </c>
      <c r="J42" s="12"/>
      <c r="K42" s="12">
        <v>20</v>
      </c>
      <c r="M42" s="15">
        <f t="shared" si="8"/>
        <v>40</v>
      </c>
      <c r="N42" s="16" t="s">
        <v>84</v>
      </c>
      <c r="O42" s="19">
        <f>[1]расчет!L34*K42</f>
        <v>2211.9951999999998</v>
      </c>
      <c r="P42" s="14"/>
      <c r="Q42" s="15">
        <f t="shared" si="9"/>
        <v>40</v>
      </c>
      <c r="R42" s="16" t="s">
        <v>85</v>
      </c>
      <c r="S42" s="18">
        <f>[1]расчет!M33*U42</f>
        <v>2129.1096000000002</v>
      </c>
      <c r="T42" s="1"/>
      <c r="U42" s="1">
        <v>20</v>
      </c>
      <c r="V42" s="1"/>
    </row>
    <row r="43" spans="1:22" x14ac:dyDescent="0.25">
      <c r="A43" s="15">
        <f t="shared" si="0"/>
        <v>41</v>
      </c>
      <c r="B43" s="16" t="str">
        <f t="shared" si="1"/>
        <v>Сетка-рабица ОК 2,0 50*50 1,5*10</v>
      </c>
      <c r="C43" s="17">
        <f t="shared" si="2"/>
        <v>2014.0060800000001</v>
      </c>
      <c r="D43" s="18">
        <f t="shared" si="3"/>
        <v>2074.4262624000003</v>
      </c>
      <c r="E43" s="11"/>
      <c r="F43" s="15">
        <f t="shared" si="4"/>
        <v>41</v>
      </c>
      <c r="G43" s="16" t="str">
        <f t="shared" si="5"/>
        <v>Сетка-рабица ОЦ 2,0 50*50 1,5*10</v>
      </c>
      <c r="H43" s="17">
        <f t="shared" si="6"/>
        <v>2177.507388</v>
      </c>
      <c r="I43" s="18">
        <f t="shared" si="7"/>
        <v>2242.8326096400001</v>
      </c>
      <c r="J43" s="12"/>
      <c r="K43" s="12">
        <v>15</v>
      </c>
      <c r="M43" s="15">
        <f t="shared" si="8"/>
        <v>41</v>
      </c>
      <c r="N43" s="16" t="s">
        <v>86</v>
      </c>
      <c r="O43" s="19">
        <f>[1]расчет!L43*K43</f>
        <v>1847.712</v>
      </c>
      <c r="P43" s="14"/>
      <c r="Q43" s="15">
        <f t="shared" si="9"/>
        <v>41</v>
      </c>
      <c r="R43" s="16" t="s">
        <v>87</v>
      </c>
      <c r="S43" s="18">
        <f>[1]расчет!M43*U43</f>
        <v>1997.7131999999997</v>
      </c>
      <c r="T43" s="1"/>
      <c r="U43" s="1">
        <v>15</v>
      </c>
      <c r="V43" s="1"/>
    </row>
    <row r="44" spans="1:22" x14ac:dyDescent="0.25">
      <c r="A44" s="15">
        <f t="shared" si="0"/>
        <v>42</v>
      </c>
      <c r="B44" s="16" t="str">
        <f t="shared" si="1"/>
        <v>Сетка-рабица ОК 2,0 50*50 1,8*10</v>
      </c>
      <c r="C44" s="17">
        <f t="shared" si="2"/>
        <v>2416.8072960000004</v>
      </c>
      <c r="D44" s="18">
        <f t="shared" si="3"/>
        <v>2489.3115148800007</v>
      </c>
      <c r="E44" s="11"/>
      <c r="F44" s="15">
        <f t="shared" si="4"/>
        <v>42</v>
      </c>
      <c r="G44" s="16" t="str">
        <f t="shared" si="5"/>
        <v>Сетка-рабица ОЦ 2,0 50*50 1,8*10</v>
      </c>
      <c r="H44" s="17">
        <f t="shared" si="6"/>
        <v>2613.0088655999994</v>
      </c>
      <c r="I44" s="18">
        <f t="shared" si="7"/>
        <v>2691.3991315679996</v>
      </c>
      <c r="J44" s="12"/>
      <c r="K44" s="12">
        <v>18</v>
      </c>
      <c r="M44" s="15">
        <f t="shared" si="8"/>
        <v>42</v>
      </c>
      <c r="N44" s="16" t="s">
        <v>88</v>
      </c>
      <c r="O44" s="19">
        <f>[1]расчет!L43*K44</f>
        <v>2217.2544000000003</v>
      </c>
      <c r="P44" s="14"/>
      <c r="Q44" s="15">
        <f t="shared" si="9"/>
        <v>42</v>
      </c>
      <c r="R44" s="16" t="s">
        <v>89</v>
      </c>
      <c r="S44" s="18">
        <f>[1]расчет!M43*U44</f>
        <v>2397.2558399999994</v>
      </c>
      <c r="T44" s="1"/>
      <c r="U44" s="1">
        <v>18</v>
      </c>
      <c r="V44" s="1"/>
    </row>
    <row r="45" spans="1:22" x14ac:dyDescent="0.25">
      <c r="A45" s="15">
        <f t="shared" si="0"/>
        <v>43</v>
      </c>
      <c r="B45" s="16" t="str">
        <f t="shared" si="1"/>
        <v>Сетка-рабица ОК 2,0 50*50 2,0*10</v>
      </c>
      <c r="C45" s="17">
        <f t="shared" si="2"/>
        <v>2685.3414400000001</v>
      </c>
      <c r="D45" s="18">
        <f t="shared" si="3"/>
        <v>2765.9016832000002</v>
      </c>
      <c r="E45" s="11"/>
      <c r="F45" s="15">
        <f t="shared" si="4"/>
        <v>43</v>
      </c>
      <c r="G45" s="16" t="str">
        <f t="shared" si="5"/>
        <v>Сетка-рабица ОЦ 2,0 50*50 2,0*10</v>
      </c>
      <c r="H45" s="17">
        <f t="shared" si="6"/>
        <v>2903.3431839999998</v>
      </c>
      <c r="I45" s="18">
        <f t="shared" si="7"/>
        <v>2990.44347952</v>
      </c>
      <c r="J45" s="12"/>
      <c r="K45" s="12">
        <v>20</v>
      </c>
      <c r="M45" s="15">
        <f t="shared" si="8"/>
        <v>43</v>
      </c>
      <c r="N45" s="16" t="s">
        <v>90</v>
      </c>
      <c r="O45" s="19">
        <f>[1]расчет!L43*K45</f>
        <v>2463.616</v>
      </c>
      <c r="P45" s="14"/>
      <c r="Q45" s="15">
        <f t="shared" si="9"/>
        <v>43</v>
      </c>
      <c r="R45" s="16" t="s">
        <v>91</v>
      </c>
      <c r="S45" s="18">
        <f>[1]расчет!M43*U45</f>
        <v>2663.6175999999996</v>
      </c>
      <c r="T45" s="1"/>
      <c r="U45" s="1">
        <v>20</v>
      </c>
      <c r="V45" s="1"/>
    </row>
    <row r="46" spans="1:22" x14ac:dyDescent="0.25">
      <c r="A46" s="15">
        <f t="shared" si="0"/>
        <v>44</v>
      </c>
      <c r="B46" s="16" t="str">
        <f t="shared" si="1"/>
        <v>Сетка-рабица ОК 2,5 50*50 1,5*10</v>
      </c>
      <c r="C46" s="17">
        <f t="shared" si="2"/>
        <v>3163.5353399999999</v>
      </c>
      <c r="D46" s="18">
        <f t="shared" si="3"/>
        <v>3258.4414001999999</v>
      </c>
      <c r="E46" s="11"/>
      <c r="F46" s="15">
        <f t="shared" si="4"/>
        <v>44</v>
      </c>
      <c r="G46" s="16" t="str">
        <f t="shared" si="5"/>
        <v>Сетка-рабица ОЦ 2,5 50*50 1,5*10</v>
      </c>
      <c r="H46" s="17">
        <f t="shared" si="6"/>
        <v>3230.0765700000006</v>
      </c>
      <c r="I46" s="18">
        <f t="shared" si="7"/>
        <v>3326.9788671000006</v>
      </c>
      <c r="J46" s="12"/>
      <c r="K46" s="12">
        <v>15</v>
      </c>
      <c r="M46" s="15">
        <f t="shared" si="8"/>
        <v>44</v>
      </c>
      <c r="N46" s="16" t="s">
        <v>92</v>
      </c>
      <c r="O46" s="19">
        <f>[1]расчет!L49*K46</f>
        <v>2902.3259999999996</v>
      </c>
      <c r="P46" s="14"/>
      <c r="Q46" s="15">
        <f t="shared" si="9"/>
        <v>44</v>
      </c>
      <c r="R46" s="16" t="s">
        <v>93</v>
      </c>
      <c r="S46" s="18">
        <f>[1]расчет!M49*U46</f>
        <v>2963.3730000000005</v>
      </c>
      <c r="T46" s="1"/>
      <c r="U46" s="1">
        <v>15</v>
      </c>
      <c r="V46" s="1"/>
    </row>
    <row r="47" spans="1:22" x14ac:dyDescent="0.25">
      <c r="A47" s="15">
        <f t="shared" si="0"/>
        <v>45</v>
      </c>
      <c r="B47" s="16" t="str">
        <f t="shared" si="1"/>
        <v>Сетка-рабица ОК 2,5 50*50 2,0*10</v>
      </c>
      <c r="C47" s="17">
        <f t="shared" si="2"/>
        <v>4218.0471200000002</v>
      </c>
      <c r="D47" s="18">
        <f t="shared" si="3"/>
        <v>4344.5885336000001</v>
      </c>
      <c r="E47" s="11"/>
      <c r="F47" s="15">
        <f t="shared" si="4"/>
        <v>45</v>
      </c>
      <c r="G47" s="16" t="str">
        <f t="shared" si="5"/>
        <v>Сетка-рабица ОЦ 2,5 50*50 2,0*10</v>
      </c>
      <c r="H47" s="17">
        <f t="shared" si="6"/>
        <v>4306.7687600000008</v>
      </c>
      <c r="I47" s="18">
        <f t="shared" si="7"/>
        <v>4435.9718228000011</v>
      </c>
      <c r="J47" s="12"/>
      <c r="K47" s="12">
        <v>20</v>
      </c>
      <c r="M47" s="15">
        <f t="shared" si="8"/>
        <v>45</v>
      </c>
      <c r="N47" s="16" t="s">
        <v>94</v>
      </c>
      <c r="O47" s="19">
        <f>[1]расчет!L49*K47</f>
        <v>3869.7679999999996</v>
      </c>
      <c r="P47" s="14"/>
      <c r="Q47" s="15">
        <f t="shared" si="9"/>
        <v>45</v>
      </c>
      <c r="R47" s="16" t="s">
        <v>95</v>
      </c>
      <c r="S47" s="18">
        <f>[1]расчет!M49*U47</f>
        <v>3951.1640000000007</v>
      </c>
      <c r="T47" s="1"/>
      <c r="U47" s="1">
        <v>20</v>
      </c>
      <c r="V47" s="1"/>
    </row>
    <row r="48" spans="1:22" x14ac:dyDescent="0.25">
      <c r="A48" s="15">
        <f t="shared" si="0"/>
        <v>46</v>
      </c>
      <c r="B48" s="16" t="str">
        <f t="shared" si="1"/>
        <v>Сетка-рабица ОК 2,5 50*50 2,5*10</v>
      </c>
      <c r="C48" s="17">
        <f t="shared" si="2"/>
        <v>5272.5589</v>
      </c>
      <c r="D48" s="18">
        <f t="shared" si="3"/>
        <v>5430.7356669999999</v>
      </c>
      <c r="E48" s="11"/>
      <c r="F48" s="15">
        <f t="shared" si="4"/>
        <v>46</v>
      </c>
      <c r="G48" s="16" t="str">
        <f t="shared" si="5"/>
        <v>Сетка-рабица ОЦ 2,5 50*50 2,5*10</v>
      </c>
      <c r="H48" s="17">
        <f t="shared" si="6"/>
        <v>5383.4609500000015</v>
      </c>
      <c r="I48" s="18">
        <f t="shared" si="7"/>
        <v>5544.9647785000016</v>
      </c>
      <c r="J48" s="12"/>
      <c r="K48" s="12">
        <v>25</v>
      </c>
      <c r="M48" s="15">
        <f t="shared" si="8"/>
        <v>46</v>
      </c>
      <c r="N48" s="16" t="s">
        <v>96</v>
      </c>
      <c r="O48" s="19">
        <f>[1]расчет!L49*K48</f>
        <v>4837.21</v>
      </c>
      <c r="P48" s="14"/>
      <c r="Q48" s="15">
        <f t="shared" si="9"/>
        <v>46</v>
      </c>
      <c r="R48" s="16" t="s">
        <v>97</v>
      </c>
      <c r="S48" s="18">
        <f>[1]расчет!M49*U48</f>
        <v>4938.9550000000008</v>
      </c>
      <c r="T48" s="1"/>
      <c r="U48" s="1">
        <v>25</v>
      </c>
      <c r="V48" s="1"/>
    </row>
    <row r="49" spans="1:22" x14ac:dyDescent="0.25">
      <c r="A49" s="15">
        <f t="shared" si="0"/>
        <v>47</v>
      </c>
      <c r="B49" s="16" t="str">
        <f t="shared" si="1"/>
        <v>Сетка-рабица ОК 3,0 50*50 1,5*10</v>
      </c>
      <c r="C49" s="17">
        <f t="shared" si="2"/>
        <v>4378.2016919999996</v>
      </c>
      <c r="D49" s="18">
        <f t="shared" si="3"/>
        <v>4509.5477427599999</v>
      </c>
      <c r="E49" s="11"/>
      <c r="F49" s="15">
        <f t="shared" si="4"/>
        <v>47</v>
      </c>
      <c r="G49" s="16" t="str">
        <f t="shared" si="5"/>
        <v>Сетка-рабица ОЦ 3,0 50*50 1,5*10</v>
      </c>
      <c r="H49" s="17">
        <f t="shared" si="6"/>
        <v>4062.6807000000003</v>
      </c>
      <c r="I49" s="18">
        <f t="shared" si="7"/>
        <v>4184.5611210000006</v>
      </c>
      <c r="J49" s="12"/>
      <c r="K49" s="12">
        <v>15</v>
      </c>
      <c r="M49" s="15">
        <f t="shared" si="8"/>
        <v>47</v>
      </c>
      <c r="N49" s="16" t="s">
        <v>98</v>
      </c>
      <c r="O49" s="19">
        <f>[1]расчет!L53*K49</f>
        <v>4016.6987999999992</v>
      </c>
      <c r="P49" s="14"/>
      <c r="Q49" s="15">
        <f t="shared" si="9"/>
        <v>47</v>
      </c>
      <c r="R49" s="16" t="s">
        <v>99</v>
      </c>
      <c r="S49" s="18">
        <f>[1]расчет!M54*U49</f>
        <v>3727.23</v>
      </c>
      <c r="T49" s="1"/>
      <c r="U49" s="1">
        <v>15</v>
      </c>
      <c r="V49" s="1"/>
    </row>
    <row r="50" spans="1:22" x14ac:dyDescent="0.25">
      <c r="A50" s="15">
        <f t="shared" si="0"/>
        <v>48</v>
      </c>
      <c r="B50" s="16" t="str">
        <f t="shared" si="1"/>
        <v>Сетка-рабица ОК 3,0 50*50 1,8*10</v>
      </c>
      <c r="C50" s="17">
        <f t="shared" si="2"/>
        <v>5438.187364800001</v>
      </c>
      <c r="D50" s="18">
        <f t="shared" si="3"/>
        <v>5601.3329857440012</v>
      </c>
      <c r="E50" s="11"/>
      <c r="F50" s="15">
        <f t="shared" si="4"/>
        <v>48</v>
      </c>
      <c r="G50" s="16" t="str">
        <f t="shared" si="5"/>
        <v>Сетка-рабица ОЦ 3,0 50*50 1,8*10</v>
      </c>
      <c r="H50" s="17">
        <f t="shared" si="6"/>
        <v>4875.216840000001</v>
      </c>
      <c r="I50" s="18">
        <f t="shared" si="7"/>
        <v>5021.4733452000009</v>
      </c>
      <c r="J50" s="12"/>
      <c r="K50" s="12">
        <v>18</v>
      </c>
      <c r="M50" s="15">
        <f t="shared" si="8"/>
        <v>48</v>
      </c>
      <c r="N50" s="16" t="s">
        <v>100</v>
      </c>
      <c r="O50" s="19">
        <f>[1]расчет!O53*K50</f>
        <v>4989.1627200000003</v>
      </c>
      <c r="P50" s="14"/>
      <c r="Q50" s="15">
        <f t="shared" si="9"/>
        <v>48</v>
      </c>
      <c r="R50" s="16" t="s">
        <v>101</v>
      </c>
      <c r="S50" s="18">
        <f>[1]расчет!M54*U50</f>
        <v>4472.6760000000004</v>
      </c>
      <c r="T50" s="1"/>
      <c r="U50" s="1">
        <v>18</v>
      </c>
      <c r="V50" s="1"/>
    </row>
    <row r="51" spans="1:22" x14ac:dyDescent="0.25">
      <c r="A51" s="15">
        <f t="shared" si="0"/>
        <v>49</v>
      </c>
      <c r="B51" s="16" t="str">
        <f t="shared" si="1"/>
        <v>Сетка-рабица ОК 3,0 50*50 2,0*10</v>
      </c>
      <c r="C51" s="17">
        <f>O51*C$1</f>
        <v>6042.4304053333335</v>
      </c>
      <c r="D51" s="18">
        <f t="shared" si="3"/>
        <v>6223.703317493334</v>
      </c>
      <c r="E51" s="11"/>
      <c r="F51" s="15">
        <f t="shared" si="4"/>
        <v>49</v>
      </c>
      <c r="G51" s="16" t="str">
        <f t="shared" si="5"/>
        <v>Сетка-рабица ОЦ 3,0 50*50 2,0*10</v>
      </c>
      <c r="H51" s="17">
        <f t="shared" si="6"/>
        <v>5416.9076000000005</v>
      </c>
      <c r="I51" s="18">
        <f t="shared" si="7"/>
        <v>5579.4148280000009</v>
      </c>
      <c r="J51" s="12"/>
      <c r="K51" s="31">
        <v>20</v>
      </c>
      <c r="M51" s="15">
        <f t="shared" si="8"/>
        <v>49</v>
      </c>
      <c r="N51" s="16" t="s">
        <v>102</v>
      </c>
      <c r="O51" s="19">
        <f>[1]расчет!O53*K51</f>
        <v>5543.5141333333331</v>
      </c>
      <c r="P51" s="14"/>
      <c r="Q51" s="15">
        <f t="shared" si="9"/>
        <v>49</v>
      </c>
      <c r="R51" s="16" t="s">
        <v>103</v>
      </c>
      <c r="S51" s="18">
        <f>[1]расчет!M54*U51</f>
        <v>4969.6400000000003</v>
      </c>
      <c r="T51" s="1"/>
      <c r="U51" s="1">
        <v>20</v>
      </c>
      <c r="V51" s="1"/>
    </row>
    <row r="52" spans="1:22" ht="15.75" thickBot="1" x14ac:dyDescent="0.3">
      <c r="A52" s="20">
        <f t="shared" si="0"/>
        <v>50</v>
      </c>
      <c r="B52" s="24" t="str">
        <f t="shared" si="1"/>
        <v>Сетка-рабица ОК 3,0 50*50 2,5*10</v>
      </c>
      <c r="C52" s="25">
        <f t="shared" si="2"/>
        <v>7553.0380066666676</v>
      </c>
      <c r="D52" s="26">
        <f>C52*D$1</f>
        <v>7779.6291468666677</v>
      </c>
      <c r="E52" s="11"/>
      <c r="F52" s="20">
        <f t="shared" si="4"/>
        <v>50</v>
      </c>
      <c r="G52" s="24" t="str">
        <f t="shared" si="5"/>
        <v>Сетка-рабица ОЦ 3,0 50*50 2,5*10</v>
      </c>
      <c r="H52" s="25">
        <f t="shared" si="6"/>
        <v>6771.134500000001</v>
      </c>
      <c r="I52" s="26">
        <f t="shared" si="7"/>
        <v>6974.2685350000011</v>
      </c>
      <c r="J52" s="12"/>
      <c r="K52" s="32">
        <v>25</v>
      </c>
      <c r="M52" s="20">
        <f t="shared" si="8"/>
        <v>50</v>
      </c>
      <c r="N52" s="24" t="s">
        <v>104</v>
      </c>
      <c r="O52" s="27">
        <f>[1]расчет!O53*K52</f>
        <v>6929.3926666666666</v>
      </c>
      <c r="P52" s="14"/>
      <c r="Q52" s="20">
        <f t="shared" si="9"/>
        <v>50</v>
      </c>
      <c r="R52" s="24" t="s">
        <v>105</v>
      </c>
      <c r="S52" s="26">
        <f>[1]расчет!M54*U52</f>
        <v>6212.05</v>
      </c>
      <c r="T52" s="1"/>
      <c r="U52" s="1">
        <v>25</v>
      </c>
      <c r="V52" s="1"/>
    </row>
    <row r="53" spans="1:22" x14ac:dyDescent="0.25">
      <c r="A53" s="7">
        <f t="shared" si="0"/>
        <v>51</v>
      </c>
      <c r="B53" s="8" t="str">
        <f t="shared" si="1"/>
        <v>Сетка-рабица ОК 1,6 55*55 1,5*10</v>
      </c>
      <c r="C53" s="9">
        <f t="shared" si="2"/>
        <v>1447.976928</v>
      </c>
      <c r="D53" s="10">
        <f t="shared" si="3"/>
        <v>1491.4162358400001</v>
      </c>
      <c r="E53" s="11"/>
      <c r="F53" s="7">
        <f t="shared" si="4"/>
        <v>51</v>
      </c>
      <c r="G53" s="8" t="str">
        <f t="shared" si="5"/>
        <v>Сетка-рабица ОЦ 1,6 55*55 1,5*10</v>
      </c>
      <c r="H53" s="9">
        <f t="shared" si="6"/>
        <v>1589.7327359999999</v>
      </c>
      <c r="I53" s="10">
        <f t="shared" si="7"/>
        <v>1637.42471808</v>
      </c>
      <c r="J53" s="12"/>
      <c r="K53" s="31">
        <v>15</v>
      </c>
      <c r="M53" s="7">
        <f t="shared" si="8"/>
        <v>51</v>
      </c>
      <c r="N53" s="8" t="s">
        <v>106</v>
      </c>
      <c r="O53" s="13">
        <f>[1]расчет!L58*K53</f>
        <v>1328.4192</v>
      </c>
      <c r="P53" s="14"/>
      <c r="Q53" s="7">
        <f t="shared" si="9"/>
        <v>51</v>
      </c>
      <c r="R53" s="8" t="s">
        <v>107</v>
      </c>
      <c r="S53" s="10">
        <f>[1]расчет!M58*U53</f>
        <v>1458.4703999999999</v>
      </c>
      <c r="T53" s="1"/>
      <c r="U53" s="1">
        <v>15</v>
      </c>
      <c r="V53" s="1"/>
    </row>
    <row r="54" spans="1:22" x14ac:dyDescent="0.25">
      <c r="A54" s="15">
        <f t="shared" si="0"/>
        <v>52</v>
      </c>
      <c r="B54" s="16" t="str">
        <f t="shared" si="1"/>
        <v>Сетка-рабица ОК 1,8 55*55 1,5*10</v>
      </c>
      <c r="C54" s="17">
        <f t="shared" si="2"/>
        <v>1539.2757204</v>
      </c>
      <c r="D54" s="18">
        <f t="shared" si="3"/>
        <v>1585.4539920120001</v>
      </c>
      <c r="E54" s="11"/>
      <c r="F54" s="15">
        <f t="shared" si="4"/>
        <v>52</v>
      </c>
      <c r="G54" s="16" t="str">
        <f t="shared" si="5"/>
        <v>Сетка-рабица ОЦ 1,8 55*55 1,5*10</v>
      </c>
      <c r="H54" s="17">
        <f t="shared" si="6"/>
        <v>1560.2309267999999</v>
      </c>
      <c r="I54" s="18">
        <f t="shared" si="7"/>
        <v>1607.0378546039999</v>
      </c>
      <c r="J54" s="12"/>
      <c r="K54" s="31">
        <v>15</v>
      </c>
      <c r="M54" s="15">
        <f t="shared" si="8"/>
        <v>52</v>
      </c>
      <c r="N54" s="16" t="s">
        <v>108</v>
      </c>
      <c r="O54" s="19">
        <f>[1]расчет!L36*K54</f>
        <v>1412.1795599999998</v>
      </c>
      <c r="P54" s="14"/>
      <c r="Q54" s="15">
        <f t="shared" si="9"/>
        <v>52</v>
      </c>
      <c r="R54" s="16" t="s">
        <v>109</v>
      </c>
      <c r="S54" s="18">
        <f>[1]расчет!M36*U54</f>
        <v>1431.4045199999998</v>
      </c>
      <c r="T54" s="1"/>
      <c r="U54" s="1">
        <v>15</v>
      </c>
      <c r="V54" s="1"/>
    </row>
    <row r="55" spans="1:22" ht="15.75" thickBot="1" x14ac:dyDescent="0.3">
      <c r="A55" s="20">
        <f t="shared" si="0"/>
        <v>53</v>
      </c>
      <c r="B55" s="24" t="str">
        <f t="shared" si="1"/>
        <v>Сетка-рабица ОК 1,5 57*57 1,5*10</v>
      </c>
      <c r="C55" s="25">
        <f t="shared" si="2"/>
        <v>1213.70955</v>
      </c>
      <c r="D55" s="26">
        <f t="shared" si="3"/>
        <v>1250.1208365</v>
      </c>
      <c r="E55" s="11"/>
      <c r="F55" s="20">
        <f t="shared" si="4"/>
        <v>53</v>
      </c>
      <c r="G55" s="24" t="str">
        <f t="shared" si="5"/>
        <v>Сетка-рабица ОЦ 1,5 57*57 1,5*10</v>
      </c>
      <c r="H55" s="25">
        <f t="shared" si="6"/>
        <v>1329.2713500000002</v>
      </c>
      <c r="I55" s="26">
        <f t="shared" si="7"/>
        <v>1369.1494905000002</v>
      </c>
      <c r="J55" s="12"/>
      <c r="K55" s="31">
        <v>15</v>
      </c>
      <c r="M55" s="20">
        <f t="shared" si="8"/>
        <v>53</v>
      </c>
      <c r="N55" s="24" t="s">
        <v>110</v>
      </c>
      <c r="O55" s="27">
        <f>[1]расчет!L60*K55</f>
        <v>1113.4949999999999</v>
      </c>
      <c r="P55" s="14"/>
      <c r="Q55" s="20">
        <f t="shared" si="9"/>
        <v>53</v>
      </c>
      <c r="R55" s="24" t="s">
        <v>111</v>
      </c>
      <c r="S55" s="26">
        <f>[1]расчет!M60*U55</f>
        <v>1219.5150000000001</v>
      </c>
      <c r="T55" s="1"/>
      <c r="U55" s="1">
        <v>15</v>
      </c>
      <c r="V55" s="1"/>
    </row>
    <row r="56" spans="1:22" x14ac:dyDescent="0.25"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25"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25">
      <c r="M62" s="1"/>
      <c r="N62" s="1"/>
      <c r="O62" s="1"/>
      <c r="P62" s="1"/>
      <c r="Q62" s="1"/>
      <c r="R62" s="1"/>
      <c r="S62" s="1"/>
      <c r="T62" s="1"/>
      <c r="U62" s="1"/>
      <c r="V62" s="1"/>
    </row>
  </sheetData>
  <pageMargins left="3.937007874015748E-2" right="3.937007874015748E-2" top="3.937007874015748E-2" bottom="3.937007874015748E-2" header="3.937007874015748E-2" footer="3.937007874015748E-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13"/>
  <sheetViews>
    <sheetView workbookViewId="0">
      <selection activeCell="E21" sqref="E21"/>
    </sheetView>
  </sheetViews>
  <sheetFormatPr defaultRowHeight="15" x14ac:dyDescent="0.25"/>
  <cols>
    <col min="2" max="2" width="38" customWidth="1"/>
    <col min="4" max="4" width="12.140625" customWidth="1"/>
    <col min="7" max="7" width="11.28515625" customWidth="1"/>
    <col min="8" max="8" width="11.7109375" customWidth="1"/>
    <col min="9" max="9" width="12.28515625" customWidth="1"/>
  </cols>
  <sheetData>
    <row r="3" spans="2:10" ht="18" x14ac:dyDescent="0.25">
      <c r="B3" s="41" t="s">
        <v>139</v>
      </c>
    </row>
    <row r="5" spans="2:10" ht="45" x14ac:dyDescent="0.25">
      <c r="B5" s="38" t="s">
        <v>138</v>
      </c>
      <c r="C5" s="38" t="s">
        <v>137</v>
      </c>
      <c r="D5" s="38" t="s">
        <v>136</v>
      </c>
      <c r="E5" s="38" t="s">
        <v>135</v>
      </c>
      <c r="F5" s="38" t="s">
        <v>134</v>
      </c>
      <c r="G5" s="38" t="s">
        <v>133</v>
      </c>
      <c r="H5" s="38" t="s">
        <v>132</v>
      </c>
      <c r="I5" s="38" t="s">
        <v>131</v>
      </c>
    </row>
    <row r="6" spans="2:10" x14ac:dyDescent="0.25">
      <c r="B6" s="38" t="s">
        <v>130</v>
      </c>
      <c r="C6" s="38" t="s">
        <v>129</v>
      </c>
      <c r="D6" s="39">
        <v>2.8</v>
      </c>
      <c r="E6" s="39">
        <v>2</v>
      </c>
      <c r="F6" s="38">
        <v>420</v>
      </c>
      <c r="G6" s="38">
        <v>35</v>
      </c>
      <c r="H6" s="40">
        <f>[2]расчет!P70*1.15</f>
        <v>122.36</v>
      </c>
      <c r="I6" s="40">
        <f>[2]расчет!P70*1.25</f>
        <v>133</v>
      </c>
    </row>
    <row r="7" spans="2:10" x14ac:dyDescent="0.25">
      <c r="B7" s="38" t="s">
        <v>128</v>
      </c>
      <c r="C7" s="38" t="s">
        <v>127</v>
      </c>
      <c r="D7" s="39">
        <v>2</v>
      </c>
      <c r="E7" s="39">
        <v>1.6</v>
      </c>
      <c r="F7" s="38">
        <v>100</v>
      </c>
      <c r="G7" s="38"/>
      <c r="H7" s="37">
        <f>[2]расчет!S77</f>
        <v>834.93000000000006</v>
      </c>
      <c r="I7" s="37">
        <f>[2]расчет!U77</f>
        <v>1113.24</v>
      </c>
    </row>
    <row r="13" spans="2:10" x14ac:dyDescent="0.25">
      <c r="J13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5"/>
  <sheetViews>
    <sheetView workbookViewId="0">
      <selection activeCell="L37" sqref="L37"/>
    </sheetView>
  </sheetViews>
  <sheetFormatPr defaultRowHeight="15" x14ac:dyDescent="0.25"/>
  <cols>
    <col min="1" max="1" width="18.140625" customWidth="1"/>
    <col min="2" max="2" width="6.85546875" bestFit="1" customWidth="1"/>
    <col min="3" max="3" width="8.42578125" bestFit="1" customWidth="1"/>
    <col min="4" max="4" width="6.28515625" bestFit="1" customWidth="1"/>
    <col min="5" max="5" width="8.5703125" bestFit="1" customWidth="1"/>
    <col min="6" max="6" width="8.140625" bestFit="1" customWidth="1"/>
    <col min="7" max="7" width="8.140625" customWidth="1"/>
    <col min="8" max="8" width="10.42578125" customWidth="1"/>
    <col min="9" max="9" width="10" bestFit="1" customWidth="1"/>
    <col min="11" max="11" width="9.140625" hidden="1" customWidth="1"/>
  </cols>
  <sheetData>
    <row r="1" spans="1:11" ht="15.75" thickBot="1" x14ac:dyDescent="0.3">
      <c r="A1" s="78"/>
      <c r="B1" s="78"/>
      <c r="C1" s="78"/>
      <c r="D1" s="78"/>
      <c r="E1" s="78"/>
      <c r="F1" s="78"/>
      <c r="G1" s="78"/>
      <c r="H1" s="77"/>
      <c r="I1" s="77"/>
    </row>
    <row r="2" spans="1:11" ht="24.75" thickBot="1" x14ac:dyDescent="0.3">
      <c r="A2" s="76" t="s">
        <v>138</v>
      </c>
      <c r="B2" s="75" t="s">
        <v>137</v>
      </c>
      <c r="C2" s="75" t="s">
        <v>193</v>
      </c>
      <c r="D2" s="75" t="s">
        <v>192</v>
      </c>
      <c r="E2" s="75" t="s">
        <v>134</v>
      </c>
      <c r="F2" s="75" t="s">
        <v>191</v>
      </c>
      <c r="G2" s="75"/>
      <c r="H2" s="75" t="s">
        <v>190</v>
      </c>
      <c r="I2" s="75" t="s">
        <v>189</v>
      </c>
      <c r="K2" s="74"/>
    </row>
    <row r="3" spans="1:11" ht="15" customHeight="1" x14ac:dyDescent="0.25">
      <c r="A3" s="123" t="s">
        <v>188</v>
      </c>
      <c r="B3" s="124"/>
      <c r="C3" s="124"/>
      <c r="D3" s="124"/>
      <c r="E3" s="124"/>
      <c r="F3" s="124"/>
      <c r="G3" s="124"/>
      <c r="H3" s="124"/>
      <c r="I3" s="125"/>
      <c r="K3" s="74"/>
    </row>
    <row r="4" spans="1:11" ht="18.75" x14ac:dyDescent="0.25">
      <c r="A4" s="59" t="s">
        <v>187</v>
      </c>
      <c r="B4" s="53" t="s">
        <v>141</v>
      </c>
      <c r="C4" s="53">
        <v>450</v>
      </c>
      <c r="D4" s="53">
        <v>40</v>
      </c>
      <c r="E4" s="53">
        <v>10</v>
      </c>
      <c r="F4" s="69">
        <v>3.1964540453745269</v>
      </c>
      <c r="G4" s="73">
        <v>2.4E-2</v>
      </c>
      <c r="H4" s="50">
        <f t="shared" ref="H4:H13" si="0">K4*1.25</f>
        <v>991.27509959171243</v>
      </c>
      <c r="I4" s="49">
        <f t="shared" ref="I4:I13" si="1">K4*1.35</f>
        <v>1070.5771075590496</v>
      </c>
      <c r="K4" s="67">
        <v>793.02007967336999</v>
      </c>
    </row>
    <row r="5" spans="1:11" ht="18.75" x14ac:dyDescent="0.25">
      <c r="A5" s="59" t="s">
        <v>186</v>
      </c>
      <c r="B5" s="53" t="s">
        <v>141</v>
      </c>
      <c r="C5" s="53">
        <v>450</v>
      </c>
      <c r="D5" s="53">
        <v>61</v>
      </c>
      <c r="E5" s="53">
        <v>15</v>
      </c>
      <c r="F5" s="69">
        <v>4.8745924191961532</v>
      </c>
      <c r="G5" s="73">
        <v>3.5999999999999997E-2</v>
      </c>
      <c r="H5" s="50">
        <f t="shared" si="0"/>
        <v>1546.2389055816875</v>
      </c>
      <c r="I5" s="49">
        <f t="shared" si="1"/>
        <v>1669.9380180282226</v>
      </c>
      <c r="K5" s="67">
        <v>1236.9911244653499</v>
      </c>
    </row>
    <row r="6" spans="1:11" ht="18.75" x14ac:dyDescent="0.25">
      <c r="A6" s="59" t="s">
        <v>185</v>
      </c>
      <c r="B6" s="53" t="s">
        <v>141</v>
      </c>
      <c r="C6" s="53">
        <v>450</v>
      </c>
      <c r="D6" s="53">
        <v>50</v>
      </c>
      <c r="E6" s="53">
        <v>10</v>
      </c>
      <c r="F6" s="69">
        <v>3.995567556718159</v>
      </c>
      <c r="G6" s="73">
        <v>0.03</v>
      </c>
      <c r="H6" s="50">
        <f t="shared" si="0"/>
        <v>1279.5751287405064</v>
      </c>
      <c r="I6" s="49">
        <f t="shared" si="1"/>
        <v>1381.9411390397472</v>
      </c>
      <c r="K6" s="67">
        <v>1023.6601029924052</v>
      </c>
    </row>
    <row r="7" spans="1:11" ht="18.75" x14ac:dyDescent="0.25">
      <c r="A7" s="59" t="s">
        <v>184</v>
      </c>
      <c r="B7" s="53" t="s">
        <v>141</v>
      </c>
      <c r="C7" s="53">
        <v>500</v>
      </c>
      <c r="D7" s="53">
        <v>40</v>
      </c>
      <c r="E7" s="53">
        <v>10</v>
      </c>
      <c r="F7" s="72">
        <v>3.5516156059716968</v>
      </c>
      <c r="G7" s="71">
        <v>2.5999999999999999E-2</v>
      </c>
      <c r="H7" s="50">
        <f t="shared" si="0"/>
        <v>1075.5973301807182</v>
      </c>
      <c r="I7" s="49">
        <f t="shared" si="1"/>
        <v>1161.6451165951758</v>
      </c>
      <c r="K7" s="70">
        <v>860.4778641445746</v>
      </c>
    </row>
    <row r="8" spans="1:11" ht="18.75" x14ac:dyDescent="0.25">
      <c r="A8" s="59" t="s">
        <v>183</v>
      </c>
      <c r="B8" s="53" t="s">
        <v>141</v>
      </c>
      <c r="C8" s="53">
        <v>500</v>
      </c>
      <c r="D8" s="53">
        <v>61</v>
      </c>
      <c r="E8" s="53">
        <v>15</v>
      </c>
      <c r="F8" s="69">
        <v>5.4162137991068375</v>
      </c>
      <c r="G8" s="68">
        <v>0.04</v>
      </c>
      <c r="H8" s="50">
        <f t="shared" si="0"/>
        <v>1641.1390535255953</v>
      </c>
      <c r="I8" s="49">
        <f t="shared" si="1"/>
        <v>1772.4301778076431</v>
      </c>
      <c r="K8" s="67">
        <v>1312.9112428204762</v>
      </c>
    </row>
    <row r="9" spans="1:11" ht="18.75" x14ac:dyDescent="0.25">
      <c r="A9" s="59" t="s">
        <v>182</v>
      </c>
      <c r="B9" s="53" t="s">
        <v>141</v>
      </c>
      <c r="C9" s="53">
        <v>500</v>
      </c>
      <c r="D9" s="53">
        <v>50</v>
      </c>
      <c r="E9" s="53">
        <v>10</v>
      </c>
      <c r="F9" s="69">
        <v>4.4395195074646203</v>
      </c>
      <c r="G9" s="68">
        <v>3.4000000000000002E-2</v>
      </c>
      <c r="H9" s="50">
        <f t="shared" si="0"/>
        <v>1345.2779127258975</v>
      </c>
      <c r="I9" s="49">
        <f t="shared" si="1"/>
        <v>1452.9001457439695</v>
      </c>
      <c r="K9" s="67">
        <v>1076.222330180718</v>
      </c>
    </row>
    <row r="10" spans="1:11" ht="18.75" x14ac:dyDescent="0.25">
      <c r="A10" s="59" t="s">
        <v>181</v>
      </c>
      <c r="B10" s="53" t="s">
        <v>141</v>
      </c>
      <c r="C10" s="53">
        <v>600</v>
      </c>
      <c r="D10" s="53">
        <v>40</v>
      </c>
      <c r="E10" s="53">
        <v>10</v>
      </c>
      <c r="F10" s="69">
        <v>4.2619387271660356</v>
      </c>
      <c r="G10" s="68">
        <v>3.3000000000000002E-2</v>
      </c>
      <c r="H10" s="50">
        <f t="shared" si="0"/>
        <v>1270.903213934072</v>
      </c>
      <c r="I10" s="49">
        <f t="shared" si="1"/>
        <v>1372.5754710487977</v>
      </c>
      <c r="K10" s="67">
        <v>1016.7225711472576</v>
      </c>
    </row>
    <row r="11" spans="1:11" ht="18.75" x14ac:dyDescent="0.25">
      <c r="A11" s="59" t="s">
        <v>180</v>
      </c>
      <c r="B11" s="53" t="s">
        <v>141</v>
      </c>
      <c r="C11" s="53">
        <v>600</v>
      </c>
      <c r="D11" s="53">
        <v>61</v>
      </c>
      <c r="E11" s="53">
        <v>15</v>
      </c>
      <c r="F11" s="69">
        <v>6.4994565589282045</v>
      </c>
      <c r="G11" s="68">
        <v>0.05</v>
      </c>
      <c r="H11" s="50">
        <f t="shared" si="0"/>
        <v>1938.0961512494596</v>
      </c>
      <c r="I11" s="49">
        <f t="shared" si="1"/>
        <v>2093.1438433494163</v>
      </c>
      <c r="K11" s="67">
        <v>1550.4769209995677</v>
      </c>
    </row>
    <row r="12" spans="1:11" ht="18.75" x14ac:dyDescent="0.25">
      <c r="A12" s="59" t="s">
        <v>179</v>
      </c>
      <c r="B12" s="53" t="s">
        <v>141</v>
      </c>
      <c r="C12" s="53">
        <v>600</v>
      </c>
      <c r="D12" s="53">
        <v>50</v>
      </c>
      <c r="E12" s="53">
        <v>10</v>
      </c>
      <c r="F12" s="69">
        <v>5.3274234089575438</v>
      </c>
      <c r="G12" s="68">
        <v>0.04</v>
      </c>
      <c r="H12" s="50">
        <f t="shared" si="0"/>
        <v>1589.5665174175897</v>
      </c>
      <c r="I12" s="49">
        <f t="shared" si="1"/>
        <v>1716.731838810997</v>
      </c>
      <c r="K12" s="67">
        <v>1271.6532139340718</v>
      </c>
    </row>
    <row r="13" spans="1:11" ht="19.5" thickBot="1" x14ac:dyDescent="0.3">
      <c r="A13" s="48" t="s">
        <v>178</v>
      </c>
      <c r="B13" s="47" t="s">
        <v>141</v>
      </c>
      <c r="C13" s="47">
        <v>900</v>
      </c>
      <c r="D13" s="47">
        <v>31</v>
      </c>
      <c r="E13" s="47">
        <v>10</v>
      </c>
      <c r="F13" s="69">
        <v>4.9545037703305175</v>
      </c>
      <c r="G13" s="68">
        <v>0.05</v>
      </c>
      <c r="H13" s="50">
        <f t="shared" si="0"/>
        <v>1488.1089286142221</v>
      </c>
      <c r="I13" s="49">
        <f t="shared" si="1"/>
        <v>1607.1576429033601</v>
      </c>
      <c r="K13" s="67">
        <v>1190.4871428913777</v>
      </c>
    </row>
    <row r="14" spans="1:11" ht="19.5" thickBot="1" x14ac:dyDescent="0.3">
      <c r="A14" s="126" t="s">
        <v>177</v>
      </c>
      <c r="B14" s="127"/>
      <c r="C14" s="127"/>
      <c r="D14" s="127"/>
      <c r="E14" s="127"/>
      <c r="F14" s="127"/>
      <c r="G14" s="127"/>
      <c r="H14" s="127"/>
      <c r="I14" s="128"/>
      <c r="K14" s="66"/>
    </row>
    <row r="15" spans="1:11" x14ac:dyDescent="0.25">
      <c r="A15" s="117" t="s">
        <v>176</v>
      </c>
      <c r="B15" s="118"/>
      <c r="C15" s="118"/>
      <c r="D15" s="118"/>
      <c r="E15" s="118"/>
      <c r="F15" s="118"/>
      <c r="G15" s="118"/>
      <c r="H15" s="118"/>
      <c r="I15" s="119"/>
    </row>
    <row r="16" spans="1:11" ht="18.75" x14ac:dyDescent="0.25">
      <c r="A16" s="59" t="s">
        <v>175</v>
      </c>
      <c r="B16" s="53" t="s">
        <v>141</v>
      </c>
      <c r="C16" s="53">
        <v>450</v>
      </c>
      <c r="D16" s="53">
        <v>62</v>
      </c>
      <c r="E16" s="53">
        <v>10</v>
      </c>
      <c r="F16" s="46">
        <v>4.9545037703305175</v>
      </c>
      <c r="G16" s="65">
        <v>3.9E-2</v>
      </c>
      <c r="H16" s="50">
        <f t="shared" ref="H16:H26" si="2">K16*1.25</f>
        <v>1678.6039399988408</v>
      </c>
      <c r="I16" s="49">
        <f t="shared" ref="I16:I26" si="3">K16*1.35</f>
        <v>1812.8922551987482</v>
      </c>
      <c r="K16" s="60">
        <v>1342.8831519990727</v>
      </c>
    </row>
    <row r="17" spans="1:11" ht="18.75" x14ac:dyDescent="0.25">
      <c r="A17" s="59" t="s">
        <v>174</v>
      </c>
      <c r="B17" s="53" t="s">
        <v>141</v>
      </c>
      <c r="C17" s="53">
        <v>500</v>
      </c>
      <c r="D17" s="53">
        <v>62</v>
      </c>
      <c r="E17" s="53">
        <v>10</v>
      </c>
      <c r="F17" s="64">
        <v>5.5050041892561294</v>
      </c>
      <c r="G17" s="63">
        <v>4.2999999999999997E-2</v>
      </c>
      <c r="H17" s="50">
        <f t="shared" si="2"/>
        <v>1805.3998282327866</v>
      </c>
      <c r="I17" s="49">
        <f t="shared" si="3"/>
        <v>1949.8318144914094</v>
      </c>
      <c r="K17" s="62">
        <v>1444.3198625862292</v>
      </c>
    </row>
    <row r="18" spans="1:11" ht="18.75" x14ac:dyDescent="0.25">
      <c r="A18" s="59" t="s">
        <v>173</v>
      </c>
      <c r="B18" s="53" t="s">
        <v>141</v>
      </c>
      <c r="C18" s="53">
        <v>600</v>
      </c>
      <c r="D18" s="53">
        <v>62</v>
      </c>
      <c r="E18" s="53">
        <v>10</v>
      </c>
      <c r="F18" s="46">
        <v>6.6060050271073552</v>
      </c>
      <c r="G18" s="61">
        <v>0.05</v>
      </c>
      <c r="H18" s="50">
        <f t="shared" si="2"/>
        <v>2125.9357515073493</v>
      </c>
      <c r="I18" s="49">
        <f t="shared" si="3"/>
        <v>2296.0106116279371</v>
      </c>
      <c r="K18" s="60">
        <v>1700.7486012058794</v>
      </c>
    </row>
    <row r="19" spans="1:11" ht="18.75" x14ac:dyDescent="0.25">
      <c r="A19" s="59" t="s">
        <v>172</v>
      </c>
      <c r="B19" s="53" t="s">
        <v>141</v>
      </c>
      <c r="C19" s="53">
        <v>600</v>
      </c>
      <c r="D19" s="53">
        <v>68</v>
      </c>
      <c r="E19" s="53">
        <v>10</v>
      </c>
      <c r="F19" s="46">
        <v>7.2452958361822608</v>
      </c>
      <c r="G19" s="61">
        <v>5.5E-2</v>
      </c>
      <c r="H19" s="50">
        <f t="shared" si="2"/>
        <v>2332.0746952016088</v>
      </c>
      <c r="I19" s="49">
        <f t="shared" si="3"/>
        <v>2518.6406708177378</v>
      </c>
      <c r="K19" s="60">
        <v>1865.6597561612871</v>
      </c>
    </row>
    <row r="20" spans="1:11" ht="18.75" x14ac:dyDescent="0.25">
      <c r="A20" s="59" t="s">
        <v>171</v>
      </c>
      <c r="B20" s="53" t="s">
        <v>141</v>
      </c>
      <c r="C20" s="53">
        <v>900</v>
      </c>
      <c r="D20" s="53">
        <v>42</v>
      </c>
      <c r="E20" s="53">
        <v>10</v>
      </c>
      <c r="F20" s="46">
        <v>6.7125534952865067</v>
      </c>
      <c r="G20" s="61">
        <v>6.8000000000000005E-2</v>
      </c>
      <c r="H20" s="50">
        <f t="shared" si="2"/>
        <v>2127.7694165886419</v>
      </c>
      <c r="I20" s="49">
        <f t="shared" si="3"/>
        <v>2297.9909699157333</v>
      </c>
      <c r="K20" s="60">
        <v>1702.2155332709135</v>
      </c>
    </row>
    <row r="21" spans="1:11" ht="18.75" x14ac:dyDescent="0.25">
      <c r="A21" s="59" t="s">
        <v>170</v>
      </c>
      <c r="B21" s="53" t="s">
        <v>141</v>
      </c>
      <c r="C21" s="53">
        <v>900</v>
      </c>
      <c r="D21" s="53">
        <v>100</v>
      </c>
      <c r="E21" s="53">
        <v>20</v>
      </c>
      <c r="F21" s="46">
        <v>15.982270226872636</v>
      </c>
      <c r="G21" s="61">
        <v>0.16200000000000001</v>
      </c>
      <c r="H21" s="50">
        <f t="shared" si="2"/>
        <v>5065.046229972957</v>
      </c>
      <c r="I21" s="49">
        <f t="shared" si="3"/>
        <v>5470.2499283707939</v>
      </c>
      <c r="K21" s="60">
        <v>4052.0369839783657</v>
      </c>
    </row>
    <row r="22" spans="1:11" ht="18.75" x14ac:dyDescent="0.25">
      <c r="A22" s="59" t="s">
        <v>169</v>
      </c>
      <c r="B22" s="53" t="s">
        <v>141</v>
      </c>
      <c r="C22" s="53">
        <v>900</v>
      </c>
      <c r="D22" s="53">
        <v>108</v>
      </c>
      <c r="E22" s="53">
        <v>20</v>
      </c>
      <c r="F22" s="46">
        <v>17.260851845022447</v>
      </c>
      <c r="G22" s="61">
        <v>0.17499999999999999</v>
      </c>
      <c r="H22" s="50">
        <f t="shared" si="2"/>
        <v>5469.7999283707941</v>
      </c>
      <c r="I22" s="49">
        <f t="shared" si="3"/>
        <v>5907.383922640458</v>
      </c>
      <c r="K22" s="60">
        <v>4375.8399426966353</v>
      </c>
    </row>
    <row r="23" spans="1:11" ht="18.75" x14ac:dyDescent="0.25">
      <c r="A23" s="59" t="s">
        <v>168</v>
      </c>
      <c r="B23" s="53" t="s">
        <v>141</v>
      </c>
      <c r="C23" s="53">
        <v>950</v>
      </c>
      <c r="D23" s="53">
        <v>100</v>
      </c>
      <c r="E23" s="53">
        <v>20</v>
      </c>
      <c r="F23" s="46">
        <v>16.870174128365559</v>
      </c>
      <c r="G23" s="61">
        <v>0.17100000000000001</v>
      </c>
      <c r="H23" s="50">
        <f t="shared" si="2"/>
        <v>5345.88213163812</v>
      </c>
      <c r="I23" s="49">
        <f t="shared" si="3"/>
        <v>5773.5527021691705</v>
      </c>
      <c r="K23" s="60">
        <v>4276.7057053104963</v>
      </c>
    </row>
    <row r="24" spans="1:11" ht="18.75" x14ac:dyDescent="0.25">
      <c r="A24" s="59" t="s">
        <v>167</v>
      </c>
      <c r="B24" s="53" t="s">
        <v>141</v>
      </c>
      <c r="C24" s="53">
        <v>950</v>
      </c>
      <c r="D24" s="53">
        <v>108</v>
      </c>
      <c r="E24" s="53">
        <v>20</v>
      </c>
      <c r="F24" s="46">
        <v>18.219788058634801</v>
      </c>
      <c r="G24" s="61">
        <v>0.185</v>
      </c>
      <c r="H24" s="50">
        <f t="shared" si="2"/>
        <v>5774.3027021691705</v>
      </c>
      <c r="I24" s="49">
        <f t="shared" si="3"/>
        <v>6236.2469183427047</v>
      </c>
      <c r="K24" s="60">
        <v>4619.4421617353364</v>
      </c>
    </row>
    <row r="25" spans="1:11" ht="18.75" x14ac:dyDescent="0.25">
      <c r="A25" s="59" t="s">
        <v>166</v>
      </c>
      <c r="B25" s="53" t="s">
        <v>141</v>
      </c>
      <c r="C25" s="53">
        <v>950</v>
      </c>
      <c r="D25" s="53">
        <v>100</v>
      </c>
      <c r="E25" s="53">
        <v>20</v>
      </c>
      <c r="F25" s="46">
        <v>16.958964518514854</v>
      </c>
      <c r="G25" s="61">
        <v>0.17199999999999999</v>
      </c>
      <c r="H25" s="50">
        <f t="shared" si="2"/>
        <v>5374.8407218046386</v>
      </c>
      <c r="I25" s="49">
        <f t="shared" si="3"/>
        <v>5804.8279795490098</v>
      </c>
      <c r="K25" s="60">
        <v>4299.8725774437107</v>
      </c>
    </row>
    <row r="26" spans="1:11" ht="19.5" thickBot="1" x14ac:dyDescent="0.3">
      <c r="A26" s="48" t="s">
        <v>165</v>
      </c>
      <c r="B26" s="47" t="s">
        <v>141</v>
      </c>
      <c r="C26" s="47">
        <v>950</v>
      </c>
      <c r="D26" s="47">
        <v>108</v>
      </c>
      <c r="E26" s="53">
        <v>20</v>
      </c>
      <c r="F26" s="46">
        <v>18.315681679996043</v>
      </c>
      <c r="G26" s="61">
        <v>0.186</v>
      </c>
      <c r="H26" s="50">
        <f t="shared" si="2"/>
        <v>5804.12797954901</v>
      </c>
      <c r="I26" s="49">
        <f t="shared" si="3"/>
        <v>6268.4582179129311</v>
      </c>
      <c r="K26" s="60">
        <v>4643.3023836392076</v>
      </c>
    </row>
    <row r="27" spans="1:11" ht="18.75" x14ac:dyDescent="0.25">
      <c r="A27" s="126" t="s">
        <v>164</v>
      </c>
      <c r="B27" s="127"/>
      <c r="C27" s="127"/>
      <c r="D27" s="127"/>
      <c r="E27" s="127"/>
      <c r="F27" s="127"/>
      <c r="G27" s="127"/>
      <c r="H27" s="127"/>
      <c r="I27" s="128"/>
      <c r="K27" s="58"/>
    </row>
    <row r="28" spans="1:11" ht="18.75" x14ac:dyDescent="0.25">
      <c r="A28" s="129" t="s">
        <v>163</v>
      </c>
      <c r="B28" s="130"/>
      <c r="C28" s="130"/>
      <c r="D28" s="130"/>
      <c r="E28" s="130"/>
      <c r="F28" s="130"/>
      <c r="G28" s="130"/>
      <c r="H28" s="130"/>
      <c r="I28" s="131"/>
      <c r="K28" s="58"/>
    </row>
    <row r="29" spans="1:11" ht="18.75" x14ac:dyDescent="0.25">
      <c r="A29" s="59" t="s">
        <v>162</v>
      </c>
      <c r="B29" s="53" t="s">
        <v>141</v>
      </c>
      <c r="C29" s="53">
        <v>500</v>
      </c>
      <c r="D29" s="53">
        <v>50</v>
      </c>
      <c r="E29" s="53">
        <v>10</v>
      </c>
      <c r="F29" s="46">
        <v>4.5283098976139131</v>
      </c>
      <c r="G29" s="45">
        <v>3.4000000000000002E-2</v>
      </c>
      <c r="H29" s="50">
        <f>K29*1.25</f>
        <v>1370.5834709804158</v>
      </c>
      <c r="I29" s="49">
        <f>K29*1.35</f>
        <v>1480.230148658849</v>
      </c>
      <c r="K29" s="42">
        <v>1096.4667767843325</v>
      </c>
    </row>
    <row r="30" spans="1:11" ht="18.75" x14ac:dyDescent="0.25">
      <c r="A30" s="59" t="s">
        <v>161</v>
      </c>
      <c r="B30" s="53" t="s">
        <v>141</v>
      </c>
      <c r="C30" s="53">
        <v>600</v>
      </c>
      <c r="D30" s="53">
        <v>50</v>
      </c>
      <c r="E30" s="53">
        <v>10</v>
      </c>
      <c r="F30" s="46">
        <v>5.4339718771366945</v>
      </c>
      <c r="G30" s="45">
        <v>0.04</v>
      </c>
      <c r="H30" s="50">
        <f>K30*1.25</f>
        <v>1619.4328477659417</v>
      </c>
      <c r="I30" s="49">
        <f>K30*1.35</f>
        <v>1748.9874755872172</v>
      </c>
      <c r="K30" s="42">
        <v>1295.5462782127534</v>
      </c>
    </row>
    <row r="31" spans="1:11" ht="18.75" x14ac:dyDescent="0.25">
      <c r="A31" s="59" t="s">
        <v>160</v>
      </c>
      <c r="B31" s="53" t="s">
        <v>141</v>
      </c>
      <c r="C31" s="53">
        <v>900</v>
      </c>
      <c r="D31" s="53">
        <v>31</v>
      </c>
      <c r="E31" s="53">
        <v>10</v>
      </c>
      <c r="F31" s="46">
        <v>5.0535938457371277</v>
      </c>
      <c r="G31" s="45">
        <v>0.05</v>
      </c>
      <c r="H31" s="50">
        <f>K31*1.25</f>
        <v>1516.0961071865065</v>
      </c>
      <c r="I31" s="49">
        <f>K31*1.35</f>
        <v>1637.3837957614271</v>
      </c>
      <c r="K31" s="42">
        <v>1212.8768857492053</v>
      </c>
    </row>
    <row r="32" spans="1:11" ht="18.75" x14ac:dyDescent="0.25">
      <c r="A32" s="129" t="s">
        <v>159</v>
      </c>
      <c r="B32" s="130"/>
      <c r="C32" s="130"/>
      <c r="D32" s="130"/>
      <c r="E32" s="130"/>
      <c r="F32" s="130"/>
      <c r="G32" s="130"/>
      <c r="H32" s="130"/>
      <c r="I32" s="131"/>
      <c r="K32" s="58"/>
    </row>
    <row r="33" spans="1:11" ht="18.75" x14ac:dyDescent="0.25">
      <c r="A33" s="57" t="s">
        <v>158</v>
      </c>
      <c r="B33" s="53" t="s">
        <v>141</v>
      </c>
      <c r="C33" s="53">
        <v>500</v>
      </c>
      <c r="D33" s="53">
        <v>50</v>
      </c>
      <c r="E33" s="53">
        <v>10</v>
      </c>
      <c r="F33" s="46">
        <v>4.5283098976139131</v>
      </c>
      <c r="G33" s="45">
        <v>3.4000000000000002E-2</v>
      </c>
      <c r="H33" s="50">
        <f>K33*1.25</f>
        <v>1839.4278247974423</v>
      </c>
      <c r="I33" s="49">
        <f>K33*1.35</f>
        <v>1986.582050781238</v>
      </c>
      <c r="K33" s="42">
        <v>1471.5422598379539</v>
      </c>
    </row>
    <row r="34" spans="1:11" ht="18.75" x14ac:dyDescent="0.25">
      <c r="A34" s="52" t="s">
        <v>157</v>
      </c>
      <c r="B34" s="53" t="s">
        <v>141</v>
      </c>
      <c r="C34" s="53">
        <v>600</v>
      </c>
      <c r="D34" s="53">
        <v>50</v>
      </c>
      <c r="E34" s="53">
        <v>10</v>
      </c>
      <c r="F34" s="46">
        <v>5.4339718771366945</v>
      </c>
      <c r="G34" s="45">
        <v>0.04</v>
      </c>
      <c r="H34" s="50">
        <f>K34*1.25</f>
        <v>2165.9544665374965</v>
      </c>
      <c r="I34" s="49">
        <f>K34*1.35</f>
        <v>2339.230823860496</v>
      </c>
      <c r="K34" s="42">
        <v>1732.7635732299971</v>
      </c>
    </row>
    <row r="35" spans="1:11" ht="19.5" thickBot="1" x14ac:dyDescent="0.3">
      <c r="A35" s="52" t="s">
        <v>156</v>
      </c>
      <c r="B35" s="53" t="s">
        <v>141</v>
      </c>
      <c r="C35" s="53">
        <v>900</v>
      </c>
      <c r="D35" s="53">
        <v>31</v>
      </c>
      <c r="E35" s="53">
        <v>10</v>
      </c>
      <c r="F35" s="46">
        <v>5.0535938457371277</v>
      </c>
      <c r="G35" s="45">
        <v>0.05</v>
      </c>
      <c r="H35" s="50">
        <f>K35*1.25</f>
        <v>2167.7748049204147</v>
      </c>
      <c r="I35" s="49">
        <f>K35*1.35</f>
        <v>2341.1967893140481</v>
      </c>
      <c r="K35" s="42">
        <v>1734.2198439363317</v>
      </c>
    </row>
    <row r="36" spans="1:11" x14ac:dyDescent="0.25">
      <c r="A36" s="117" t="s">
        <v>155</v>
      </c>
      <c r="B36" s="118"/>
      <c r="C36" s="118"/>
      <c r="D36" s="118"/>
      <c r="E36" s="118"/>
      <c r="F36" s="118"/>
      <c r="G36" s="118"/>
      <c r="H36" s="118"/>
      <c r="I36" s="119"/>
    </row>
    <row r="37" spans="1:11" ht="18.75" x14ac:dyDescent="0.25">
      <c r="A37" s="52" t="s">
        <v>154</v>
      </c>
      <c r="B37" s="53" t="s">
        <v>141</v>
      </c>
      <c r="C37" s="51" t="s">
        <v>153</v>
      </c>
      <c r="D37" s="53">
        <v>44</v>
      </c>
      <c r="E37" s="53">
        <v>10</v>
      </c>
      <c r="F37" s="46">
        <v>4.9545037703305175</v>
      </c>
      <c r="G37" s="45">
        <v>6.4000000000000001E-2</v>
      </c>
      <c r="H37" s="50">
        <f>K37*1.25</f>
        <v>1662.3545058257125</v>
      </c>
      <c r="I37" s="49">
        <f>K37*1.35</f>
        <v>1795.3428662917695</v>
      </c>
      <c r="K37" s="42">
        <v>1329.88360466057</v>
      </c>
    </row>
    <row r="38" spans="1:11" ht="18.75" x14ac:dyDescent="0.25">
      <c r="A38" s="56" t="s">
        <v>152</v>
      </c>
      <c r="B38" s="53" t="s">
        <v>141</v>
      </c>
      <c r="C38" s="55" t="s">
        <v>151</v>
      </c>
      <c r="D38" s="53">
        <v>44</v>
      </c>
      <c r="E38" s="53">
        <v>10</v>
      </c>
      <c r="F38" s="46">
        <v>4.155390258986885</v>
      </c>
      <c r="G38" s="54">
        <v>6.8000000000000005E-2</v>
      </c>
      <c r="H38" s="50">
        <f>K38*1.25</f>
        <v>1709.2256770316521</v>
      </c>
      <c r="I38" s="49">
        <f>K38*1.35</f>
        <v>1845.9637311941844</v>
      </c>
      <c r="K38" s="42">
        <v>1367.3805416253217</v>
      </c>
    </row>
    <row r="39" spans="1:11" ht="18.75" x14ac:dyDescent="0.25">
      <c r="A39" s="56" t="s">
        <v>150</v>
      </c>
      <c r="B39" s="53" t="s">
        <v>141</v>
      </c>
      <c r="C39" s="55" t="s">
        <v>149</v>
      </c>
      <c r="D39" s="53">
        <v>44</v>
      </c>
      <c r="E39" s="53">
        <v>10</v>
      </c>
      <c r="F39" s="46">
        <v>4.1766999526227151</v>
      </c>
      <c r="G39" s="54">
        <v>7.0999999999999994E-2</v>
      </c>
      <c r="H39" s="50">
        <f>K39*1.25</f>
        <v>1663.2926342020758</v>
      </c>
      <c r="I39" s="49">
        <f>K39*1.35</f>
        <v>1796.3560449382419</v>
      </c>
      <c r="K39" s="42">
        <v>1330.6341073616607</v>
      </c>
    </row>
    <row r="40" spans="1:11" ht="18.75" x14ac:dyDescent="0.25">
      <c r="A40" s="52" t="s">
        <v>148</v>
      </c>
      <c r="B40" s="53" t="s">
        <v>141</v>
      </c>
      <c r="C40" s="51" t="s">
        <v>147</v>
      </c>
      <c r="D40" s="53">
        <v>44</v>
      </c>
      <c r="E40" s="53">
        <v>10</v>
      </c>
      <c r="F40" s="46">
        <v>6.3396338566594785</v>
      </c>
      <c r="G40" s="45">
        <v>0.105</v>
      </c>
      <c r="H40" s="50">
        <f>K40*1.25</f>
        <v>2392.1500016141667</v>
      </c>
      <c r="I40" s="49">
        <f>K40*1.35</f>
        <v>2583.5220017433003</v>
      </c>
      <c r="K40" s="42">
        <v>1913.7200012913333</v>
      </c>
    </row>
    <row r="41" spans="1:11" ht="19.5" thickBot="1" x14ac:dyDescent="0.3">
      <c r="A41" s="52" t="s">
        <v>146</v>
      </c>
      <c r="B41" s="47" t="s">
        <v>141</v>
      </c>
      <c r="C41" s="51" t="s">
        <v>145</v>
      </c>
      <c r="D41" s="47">
        <v>44</v>
      </c>
      <c r="E41" s="47">
        <v>10</v>
      </c>
      <c r="F41" s="46">
        <v>6.7125534952865067</v>
      </c>
      <c r="G41" s="45">
        <v>0.21</v>
      </c>
      <c r="H41" s="50">
        <f>K41*1.25</f>
        <v>2361.8445394089458</v>
      </c>
      <c r="I41" s="49">
        <f>K41*1.35</f>
        <v>2550.792102561662</v>
      </c>
      <c r="K41" s="42">
        <v>1889.4756315271568</v>
      </c>
    </row>
    <row r="42" spans="1:11" x14ac:dyDescent="0.25">
      <c r="A42" s="117" t="s">
        <v>144</v>
      </c>
      <c r="B42" s="118"/>
      <c r="C42" s="118"/>
      <c r="D42" s="118"/>
      <c r="E42" s="118"/>
      <c r="F42" s="118"/>
      <c r="G42" s="118"/>
      <c r="H42" s="118"/>
      <c r="I42" s="119"/>
    </row>
    <row r="43" spans="1:11" ht="19.5" thickBot="1" x14ac:dyDescent="0.3">
      <c r="A43" s="48" t="s">
        <v>143</v>
      </c>
      <c r="B43" s="47" t="s">
        <v>141</v>
      </c>
      <c r="C43" s="47"/>
      <c r="D43" s="47"/>
      <c r="E43" s="47">
        <v>100</v>
      </c>
      <c r="F43" s="46">
        <v>5.7536172816741482</v>
      </c>
      <c r="G43" s="45">
        <v>7.0000000000000007E-2</v>
      </c>
      <c r="H43" s="44">
        <f>K43*1.25</f>
        <v>1657.1279816165159</v>
      </c>
      <c r="I43" s="43">
        <f>K43*1.35</f>
        <v>1789.6982201458372</v>
      </c>
      <c r="K43" s="42">
        <v>1325.7023852932127</v>
      </c>
    </row>
    <row r="44" spans="1:11" ht="19.5" thickBot="1" x14ac:dyDescent="0.3">
      <c r="A44" s="48" t="s">
        <v>142</v>
      </c>
      <c r="B44" s="47" t="s">
        <v>141</v>
      </c>
      <c r="C44" s="47"/>
      <c r="D44" s="47"/>
      <c r="E44" s="47">
        <v>100</v>
      </c>
      <c r="F44" s="46">
        <v>5.7536172816741482</v>
      </c>
      <c r="G44" s="45">
        <v>7.0000000000000007E-2</v>
      </c>
      <c r="H44" s="44">
        <f>K44*1.25</f>
        <v>1688.1955412488464</v>
      </c>
      <c r="I44" s="43">
        <f>K44*1.35</f>
        <v>1823.2511845487541</v>
      </c>
      <c r="K44" s="42">
        <v>1350.5564329990771</v>
      </c>
    </row>
    <row r="45" spans="1:11" ht="15.75" thickBot="1" x14ac:dyDescent="0.3">
      <c r="A45" s="120" t="s">
        <v>140</v>
      </c>
      <c r="B45" s="121"/>
      <c r="C45" s="121"/>
      <c r="D45" s="121"/>
      <c r="E45" s="121"/>
      <c r="F45" s="121"/>
      <c r="G45" s="121"/>
      <c r="H45" s="121"/>
      <c r="I45" s="122"/>
    </row>
  </sheetData>
  <mergeCells count="9">
    <mergeCell ref="A36:I36"/>
    <mergeCell ref="A42:I42"/>
    <mergeCell ref="A45:I45"/>
    <mergeCell ref="A3:I3"/>
    <mergeCell ref="A14:I14"/>
    <mergeCell ref="A15:I15"/>
    <mergeCell ref="A27:I27"/>
    <mergeCell ref="A28:I28"/>
    <mergeCell ref="A32:I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workbookViewId="0">
      <selection activeCell="E13" sqref="E13"/>
    </sheetView>
  </sheetViews>
  <sheetFormatPr defaultRowHeight="15" x14ac:dyDescent="0.25"/>
  <cols>
    <col min="1" max="1" width="42.7109375" customWidth="1"/>
    <col min="2" max="2" width="11.140625" customWidth="1"/>
    <col min="3" max="3" width="19" customWidth="1"/>
    <col min="5" max="5" width="19.140625" customWidth="1"/>
    <col min="6" max="6" width="30" customWidth="1"/>
  </cols>
  <sheetData>
    <row r="1" spans="1:7" ht="15.75" thickBot="1" x14ac:dyDescent="0.3">
      <c r="A1" s="88" t="s">
        <v>362</v>
      </c>
    </row>
    <row r="2" spans="1:7" ht="24.75" thickBot="1" x14ac:dyDescent="0.3">
      <c r="A2" s="81" t="s">
        <v>138</v>
      </c>
      <c r="B2" s="106" t="s">
        <v>137</v>
      </c>
      <c r="C2" s="106" t="s">
        <v>361</v>
      </c>
      <c r="D2" s="106" t="s">
        <v>134</v>
      </c>
      <c r="E2" s="106" t="s">
        <v>360</v>
      </c>
      <c r="F2" s="106" t="s">
        <v>359</v>
      </c>
      <c r="G2" s="106" t="s">
        <v>338</v>
      </c>
    </row>
    <row r="3" spans="1:7" ht="15.75" thickBot="1" x14ac:dyDescent="0.3">
      <c r="A3" s="80" t="s">
        <v>358</v>
      </c>
      <c r="B3" s="105" t="s">
        <v>357</v>
      </c>
      <c r="C3" s="105">
        <v>2.8</v>
      </c>
      <c r="D3" s="105">
        <v>50</v>
      </c>
      <c r="E3" s="105" t="s">
        <v>4</v>
      </c>
      <c r="F3" s="105" t="s">
        <v>356</v>
      </c>
      <c r="G3" s="105">
        <v>800</v>
      </c>
    </row>
    <row r="4" spans="1:7" ht="15.75" thickBot="1" x14ac:dyDescent="0.3">
      <c r="A4" s="88" t="s">
        <v>355</v>
      </c>
    </row>
    <row r="5" spans="1:7" ht="24.75" thickBot="1" x14ac:dyDescent="0.3">
      <c r="A5" s="81" t="s">
        <v>138</v>
      </c>
      <c r="B5" s="106" t="s">
        <v>137</v>
      </c>
      <c r="C5" s="106" t="s">
        <v>354</v>
      </c>
      <c r="D5" s="110" t="s">
        <v>190</v>
      </c>
      <c r="E5" s="110" t="s">
        <v>189</v>
      </c>
    </row>
    <row r="6" spans="1:7" ht="15.75" thickBot="1" x14ac:dyDescent="0.3">
      <c r="A6" s="109" t="s">
        <v>353</v>
      </c>
      <c r="B6" s="105" t="s">
        <v>341</v>
      </c>
      <c r="C6" s="105" t="s">
        <v>352</v>
      </c>
      <c r="D6" s="108">
        <v>4</v>
      </c>
      <c r="E6" s="108">
        <v>6</v>
      </c>
    </row>
    <row r="7" spans="1:7" ht="15.75" thickBot="1" x14ac:dyDescent="0.3">
      <c r="A7" s="109" t="s">
        <v>351</v>
      </c>
      <c r="B7" s="105" t="s">
        <v>341</v>
      </c>
      <c r="C7" s="105"/>
      <c r="D7" s="108">
        <v>1090</v>
      </c>
      <c r="E7" s="108">
        <v>1300</v>
      </c>
    </row>
    <row r="8" spans="1:7" ht="15.75" thickBot="1" x14ac:dyDescent="0.3">
      <c r="A8" s="109" t="s">
        <v>350</v>
      </c>
      <c r="B8" s="105" t="s">
        <v>341</v>
      </c>
      <c r="C8" s="105"/>
      <c r="D8" s="108">
        <v>500</v>
      </c>
      <c r="E8" s="108">
        <v>600</v>
      </c>
    </row>
    <row r="9" spans="1:7" ht="15.75" thickBot="1" x14ac:dyDescent="0.3">
      <c r="A9" s="109" t="s">
        <v>349</v>
      </c>
      <c r="B9" s="105" t="s">
        <v>341</v>
      </c>
      <c r="C9" s="105"/>
      <c r="D9" s="108">
        <v>120</v>
      </c>
      <c r="E9" s="108">
        <v>140</v>
      </c>
    </row>
    <row r="10" spans="1:7" ht="15.75" thickBot="1" x14ac:dyDescent="0.3">
      <c r="A10" s="109" t="s">
        <v>348</v>
      </c>
      <c r="B10" s="105" t="s">
        <v>341</v>
      </c>
      <c r="C10" s="105" t="s">
        <v>347</v>
      </c>
      <c r="D10" s="108">
        <v>55</v>
      </c>
      <c r="E10" s="108">
        <v>65</v>
      </c>
    </row>
    <row r="11" spans="1:7" ht="15.75" thickBot="1" x14ac:dyDescent="0.3">
      <c r="A11" s="88" t="s">
        <v>346</v>
      </c>
    </row>
    <row r="12" spans="1:7" ht="24.75" thickBot="1" x14ac:dyDescent="0.3">
      <c r="A12" s="81" t="s">
        <v>383</v>
      </c>
      <c r="B12" s="106" t="s">
        <v>345</v>
      </c>
      <c r="C12" s="106" t="s">
        <v>137</v>
      </c>
      <c r="D12" s="106" t="s">
        <v>338</v>
      </c>
    </row>
    <row r="13" spans="1:7" ht="15.75" thickBot="1" x14ac:dyDescent="0.3">
      <c r="A13" s="80" t="s">
        <v>344</v>
      </c>
      <c r="B13" s="105">
        <v>500</v>
      </c>
      <c r="C13" s="105" t="s">
        <v>341</v>
      </c>
      <c r="D13" s="107">
        <v>185</v>
      </c>
    </row>
    <row r="14" spans="1:7" ht="15.75" thickBot="1" x14ac:dyDescent="0.3">
      <c r="A14" s="80" t="s">
        <v>344</v>
      </c>
      <c r="B14" s="105">
        <v>600</v>
      </c>
      <c r="C14" s="105" t="s">
        <v>341</v>
      </c>
      <c r="D14" s="107">
        <v>200</v>
      </c>
    </row>
    <row r="15" spans="1:7" ht="15.75" thickBot="1" x14ac:dyDescent="0.3">
      <c r="A15" s="80" t="s">
        <v>344</v>
      </c>
      <c r="B15" s="105">
        <v>900</v>
      </c>
      <c r="C15" s="105" t="s">
        <v>341</v>
      </c>
      <c r="D15" s="107">
        <v>280</v>
      </c>
    </row>
    <row r="16" spans="1:7" ht="15.75" thickBot="1" x14ac:dyDescent="0.3">
      <c r="A16" s="80" t="s">
        <v>343</v>
      </c>
      <c r="B16" s="105">
        <v>500</v>
      </c>
      <c r="C16" s="105" t="s">
        <v>341</v>
      </c>
      <c r="D16" s="107">
        <v>220</v>
      </c>
    </row>
    <row r="17" spans="1:4" ht="15.75" thickBot="1" x14ac:dyDescent="0.3">
      <c r="A17" s="80" t="s">
        <v>343</v>
      </c>
      <c r="B17" s="105">
        <v>600</v>
      </c>
      <c r="C17" s="105" t="s">
        <v>341</v>
      </c>
      <c r="D17" s="107">
        <v>235</v>
      </c>
    </row>
    <row r="18" spans="1:4" ht="15.75" thickBot="1" x14ac:dyDescent="0.3">
      <c r="A18" s="80" t="s">
        <v>343</v>
      </c>
      <c r="B18" s="105">
        <v>900</v>
      </c>
      <c r="C18" s="105" t="s">
        <v>341</v>
      </c>
      <c r="D18" s="107">
        <v>320</v>
      </c>
    </row>
    <row r="19" spans="1:4" ht="15.75" thickBot="1" x14ac:dyDescent="0.3">
      <c r="A19" s="80" t="s">
        <v>342</v>
      </c>
      <c r="B19" s="105">
        <v>500</v>
      </c>
      <c r="C19" s="105" t="s">
        <v>341</v>
      </c>
      <c r="D19" s="107">
        <v>290</v>
      </c>
    </row>
    <row r="20" spans="1:4" ht="15.75" thickBot="1" x14ac:dyDescent="0.3">
      <c r="A20" s="80" t="s">
        <v>342</v>
      </c>
      <c r="B20" s="105">
        <v>600</v>
      </c>
      <c r="C20" s="105" t="s">
        <v>341</v>
      </c>
      <c r="D20" s="107">
        <v>320</v>
      </c>
    </row>
    <row r="21" spans="1:4" ht="15.75" thickBot="1" x14ac:dyDescent="0.3">
      <c r="A21" s="80" t="s">
        <v>342</v>
      </c>
      <c r="B21" s="105">
        <v>900</v>
      </c>
      <c r="C21" s="105" t="s">
        <v>341</v>
      </c>
      <c r="D21" s="107">
        <v>385</v>
      </c>
    </row>
    <row r="22" spans="1:4" ht="15.75" thickBot="1" x14ac:dyDescent="0.3">
      <c r="A22" s="88" t="s">
        <v>340</v>
      </c>
    </row>
    <row r="23" spans="1:4" ht="24.75" thickBot="1" x14ac:dyDescent="0.3">
      <c r="A23" s="81" t="s">
        <v>138</v>
      </c>
      <c r="B23" s="106" t="s">
        <v>339</v>
      </c>
      <c r="C23" s="106" t="s">
        <v>137</v>
      </c>
      <c r="D23" s="106" t="s">
        <v>338</v>
      </c>
    </row>
    <row r="24" spans="1:4" ht="15.75" thickBot="1" x14ac:dyDescent="0.3">
      <c r="A24" s="80" t="s">
        <v>337</v>
      </c>
      <c r="B24" s="105" t="s">
        <v>336</v>
      </c>
      <c r="C24" s="105" t="s">
        <v>335</v>
      </c>
      <c r="D24" s="104">
        <v>35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76"/>
  <sheetViews>
    <sheetView workbookViewId="0">
      <selection activeCell="B1" sqref="B1:F2"/>
    </sheetView>
  </sheetViews>
  <sheetFormatPr defaultRowHeight="15" x14ac:dyDescent="0.25"/>
  <cols>
    <col min="5" max="6" width="9.140625" hidden="1" customWidth="1"/>
    <col min="9" max="9" width="3.28515625" customWidth="1"/>
    <col min="10" max="11" width="9.140625" hidden="1" customWidth="1"/>
    <col min="14" max="14" width="4.7109375" customWidth="1"/>
    <col min="15" max="18" width="9.140625" hidden="1" customWidth="1"/>
    <col min="20" max="20" width="3.140625" customWidth="1"/>
    <col min="21" max="21" width="4.140625" hidden="1" customWidth="1"/>
    <col min="22" max="25" width="9.140625" hidden="1" customWidth="1"/>
    <col min="27" max="27" width="6.140625" customWidth="1"/>
    <col min="28" max="29" width="9.140625" hidden="1" customWidth="1"/>
    <col min="31" max="31" width="6.140625" customWidth="1"/>
  </cols>
  <sheetData>
    <row r="1" spans="1:35" x14ac:dyDescent="0.25">
      <c r="A1" s="132" t="s">
        <v>275</v>
      </c>
      <c r="B1" s="134" t="s">
        <v>138</v>
      </c>
      <c r="C1" s="135"/>
      <c r="D1" s="135"/>
      <c r="E1" s="135"/>
      <c r="F1" s="136"/>
      <c r="G1" s="140" t="s">
        <v>274</v>
      </c>
      <c r="H1" s="141"/>
      <c r="I1" s="141"/>
      <c r="J1" s="141"/>
      <c r="K1" s="141"/>
      <c r="L1" s="141"/>
      <c r="M1" s="141"/>
      <c r="N1" s="141"/>
      <c r="O1" s="141"/>
      <c r="P1" s="141"/>
      <c r="Q1" s="142"/>
      <c r="R1" s="140" t="s">
        <v>219</v>
      </c>
      <c r="S1" s="141"/>
      <c r="T1" s="141"/>
      <c r="U1" s="141"/>
      <c r="V1" s="141"/>
      <c r="W1" s="141"/>
      <c r="X1" s="141"/>
      <c r="Y1" s="142"/>
      <c r="Z1" s="140" t="s">
        <v>218</v>
      </c>
      <c r="AA1" s="141"/>
      <c r="AB1" s="141"/>
      <c r="AC1" s="142"/>
      <c r="AD1" s="140" t="s">
        <v>217</v>
      </c>
      <c r="AE1" s="142"/>
      <c r="AF1" s="140" t="s">
        <v>216</v>
      </c>
      <c r="AG1" s="141"/>
      <c r="AH1" s="146"/>
      <c r="AI1" s="79"/>
    </row>
    <row r="2" spans="1:35" ht="15.75" thickBot="1" x14ac:dyDescent="0.3">
      <c r="A2" s="133"/>
      <c r="B2" s="137"/>
      <c r="C2" s="138"/>
      <c r="D2" s="138"/>
      <c r="E2" s="138"/>
      <c r="F2" s="139"/>
      <c r="G2" s="143"/>
      <c r="H2" s="144"/>
      <c r="I2" s="144"/>
      <c r="J2" s="144"/>
      <c r="K2" s="144"/>
      <c r="L2" s="144"/>
      <c r="M2" s="144"/>
      <c r="N2" s="144"/>
      <c r="O2" s="144"/>
      <c r="P2" s="144"/>
      <c r="Q2" s="145"/>
      <c r="R2" s="143"/>
      <c r="S2" s="144"/>
      <c r="T2" s="144"/>
      <c r="U2" s="144"/>
      <c r="V2" s="144"/>
      <c r="W2" s="144"/>
      <c r="X2" s="144"/>
      <c r="Y2" s="145"/>
      <c r="Z2" s="143"/>
      <c r="AA2" s="144"/>
      <c r="AB2" s="144"/>
      <c r="AC2" s="145"/>
      <c r="AD2" s="143"/>
      <c r="AE2" s="145"/>
      <c r="AF2" s="143"/>
      <c r="AG2" s="144"/>
      <c r="AH2" s="147"/>
      <c r="AI2" s="79"/>
    </row>
    <row r="3" spans="1:35" ht="15.75" thickBot="1" x14ac:dyDescent="0.3">
      <c r="A3" s="80">
        <v>1</v>
      </c>
      <c r="B3" s="148" t="s">
        <v>273</v>
      </c>
      <c r="C3" s="149"/>
      <c r="D3" s="149"/>
      <c r="E3" s="149"/>
      <c r="F3" s="149"/>
      <c r="G3" s="150"/>
      <c r="H3" s="148" t="s">
        <v>261</v>
      </c>
      <c r="I3" s="149"/>
      <c r="J3" s="149"/>
      <c r="K3" s="149"/>
      <c r="L3" s="149"/>
      <c r="M3" s="149"/>
      <c r="N3" s="149"/>
      <c r="O3" s="149"/>
      <c r="P3" s="149"/>
      <c r="Q3" s="149"/>
      <c r="R3" s="150"/>
      <c r="S3" s="151">
        <v>4</v>
      </c>
      <c r="T3" s="152"/>
      <c r="U3" s="152"/>
      <c r="V3" s="152"/>
      <c r="W3" s="152"/>
      <c r="X3" s="152"/>
      <c r="Y3" s="153"/>
      <c r="Z3" s="151" t="s">
        <v>238</v>
      </c>
      <c r="AA3" s="152"/>
      <c r="AB3" s="152"/>
      <c r="AC3" s="153"/>
      <c r="AD3" s="154" t="s">
        <v>194</v>
      </c>
      <c r="AE3" s="155"/>
      <c r="AF3" s="154" t="s">
        <v>194</v>
      </c>
      <c r="AG3" s="156"/>
      <c r="AH3" s="155"/>
      <c r="AI3" s="79"/>
    </row>
    <row r="4" spans="1:35" ht="15.75" thickBot="1" x14ac:dyDescent="0.3">
      <c r="A4" s="80">
        <v>2</v>
      </c>
      <c r="B4" s="157" t="s">
        <v>272</v>
      </c>
      <c r="C4" s="158"/>
      <c r="D4" s="158"/>
      <c r="E4" s="158"/>
      <c r="F4" s="158"/>
      <c r="G4" s="159"/>
      <c r="H4" s="157" t="s">
        <v>261</v>
      </c>
      <c r="I4" s="158"/>
      <c r="J4" s="158"/>
      <c r="K4" s="158"/>
      <c r="L4" s="158"/>
      <c r="M4" s="158"/>
      <c r="N4" s="158"/>
      <c r="O4" s="158"/>
      <c r="P4" s="158"/>
      <c r="Q4" s="158"/>
      <c r="R4" s="159"/>
      <c r="S4" s="160">
        <v>5</v>
      </c>
      <c r="T4" s="161"/>
      <c r="U4" s="161"/>
      <c r="V4" s="161"/>
      <c r="W4" s="161"/>
      <c r="X4" s="161"/>
      <c r="Y4" s="162"/>
      <c r="Z4" s="160" t="s">
        <v>238</v>
      </c>
      <c r="AA4" s="161"/>
      <c r="AB4" s="161"/>
      <c r="AC4" s="162"/>
      <c r="AD4" s="163" t="s">
        <v>194</v>
      </c>
      <c r="AE4" s="164"/>
      <c r="AF4" s="163" t="s">
        <v>194</v>
      </c>
      <c r="AG4" s="165"/>
      <c r="AH4" s="164"/>
      <c r="AI4" s="79"/>
    </row>
    <row r="5" spans="1:35" ht="15.75" thickBot="1" x14ac:dyDescent="0.3">
      <c r="A5" s="80">
        <v>3</v>
      </c>
      <c r="B5" s="157" t="s">
        <v>271</v>
      </c>
      <c r="C5" s="158"/>
      <c r="D5" s="158"/>
      <c r="E5" s="158"/>
      <c r="F5" s="158"/>
      <c r="G5" s="159"/>
      <c r="H5" s="157" t="s">
        <v>261</v>
      </c>
      <c r="I5" s="158"/>
      <c r="J5" s="158"/>
      <c r="K5" s="158"/>
      <c r="L5" s="158"/>
      <c r="M5" s="158"/>
      <c r="N5" s="158"/>
      <c r="O5" s="158"/>
      <c r="P5" s="158"/>
      <c r="Q5" s="158"/>
      <c r="R5" s="159"/>
      <c r="S5" s="160">
        <v>3</v>
      </c>
      <c r="T5" s="161"/>
      <c r="U5" s="161"/>
      <c r="V5" s="161"/>
      <c r="W5" s="161"/>
      <c r="X5" s="161"/>
      <c r="Y5" s="162"/>
      <c r="Z5" s="160" t="s">
        <v>238</v>
      </c>
      <c r="AA5" s="161"/>
      <c r="AB5" s="161"/>
      <c r="AC5" s="162"/>
      <c r="AD5" s="163" t="s">
        <v>194</v>
      </c>
      <c r="AE5" s="164"/>
      <c r="AF5" s="163" t="s">
        <v>194</v>
      </c>
      <c r="AG5" s="165"/>
      <c r="AH5" s="164"/>
      <c r="AI5" s="79"/>
    </row>
    <row r="6" spans="1:35" ht="15.75" thickBot="1" x14ac:dyDescent="0.3">
      <c r="A6" s="80">
        <v>4</v>
      </c>
      <c r="B6" s="157" t="s">
        <v>270</v>
      </c>
      <c r="C6" s="158"/>
      <c r="D6" s="158"/>
      <c r="E6" s="158"/>
      <c r="F6" s="158"/>
      <c r="G6" s="159"/>
      <c r="H6" s="157" t="s">
        <v>261</v>
      </c>
      <c r="I6" s="158"/>
      <c r="J6" s="158"/>
      <c r="K6" s="158"/>
      <c r="L6" s="158"/>
      <c r="M6" s="158"/>
      <c r="N6" s="158"/>
      <c r="O6" s="158"/>
      <c r="P6" s="158"/>
      <c r="Q6" s="158"/>
      <c r="R6" s="159"/>
      <c r="S6" s="160">
        <v>4</v>
      </c>
      <c r="T6" s="161"/>
      <c r="U6" s="161"/>
      <c r="V6" s="161"/>
      <c r="W6" s="161"/>
      <c r="X6" s="161"/>
      <c r="Y6" s="162"/>
      <c r="Z6" s="160" t="s">
        <v>238</v>
      </c>
      <c r="AA6" s="161"/>
      <c r="AB6" s="161"/>
      <c r="AC6" s="162"/>
      <c r="AD6" s="163" t="s">
        <v>194</v>
      </c>
      <c r="AE6" s="164"/>
      <c r="AF6" s="163" t="s">
        <v>194</v>
      </c>
      <c r="AG6" s="165"/>
      <c r="AH6" s="164"/>
      <c r="AI6" s="79"/>
    </row>
    <row r="7" spans="1:35" ht="15.75" thickBot="1" x14ac:dyDescent="0.3">
      <c r="A7" s="80">
        <v>5</v>
      </c>
      <c r="B7" s="157" t="s">
        <v>269</v>
      </c>
      <c r="C7" s="158"/>
      <c r="D7" s="158"/>
      <c r="E7" s="158"/>
      <c r="F7" s="158"/>
      <c r="G7" s="159"/>
      <c r="H7" s="157" t="s">
        <v>261</v>
      </c>
      <c r="I7" s="158"/>
      <c r="J7" s="158"/>
      <c r="K7" s="158"/>
      <c r="L7" s="158"/>
      <c r="M7" s="158"/>
      <c r="N7" s="158"/>
      <c r="O7" s="158"/>
      <c r="P7" s="158"/>
      <c r="Q7" s="158"/>
      <c r="R7" s="159"/>
      <c r="S7" s="160">
        <v>5</v>
      </c>
      <c r="T7" s="161"/>
      <c r="U7" s="161"/>
      <c r="V7" s="161"/>
      <c r="W7" s="161"/>
      <c r="X7" s="161"/>
      <c r="Y7" s="162"/>
      <c r="Z7" s="160" t="s">
        <v>238</v>
      </c>
      <c r="AA7" s="161"/>
      <c r="AB7" s="161"/>
      <c r="AC7" s="162"/>
      <c r="AD7" s="163" t="s">
        <v>194</v>
      </c>
      <c r="AE7" s="164"/>
      <c r="AF7" s="163" t="s">
        <v>194</v>
      </c>
      <c r="AG7" s="165"/>
      <c r="AH7" s="164"/>
      <c r="AI7" s="79"/>
    </row>
    <row r="8" spans="1:35" ht="15.75" thickBot="1" x14ac:dyDescent="0.3">
      <c r="A8" s="80">
        <v>6</v>
      </c>
      <c r="B8" s="157" t="s">
        <v>268</v>
      </c>
      <c r="C8" s="158"/>
      <c r="D8" s="158"/>
      <c r="E8" s="158"/>
      <c r="F8" s="158"/>
      <c r="G8" s="159"/>
      <c r="H8" s="157" t="s">
        <v>261</v>
      </c>
      <c r="I8" s="158"/>
      <c r="J8" s="158"/>
      <c r="K8" s="158"/>
      <c r="L8" s="158"/>
      <c r="M8" s="158"/>
      <c r="N8" s="158"/>
      <c r="O8" s="158"/>
      <c r="P8" s="158"/>
      <c r="Q8" s="158"/>
      <c r="R8" s="159"/>
      <c r="S8" s="160">
        <v>4</v>
      </c>
      <c r="T8" s="161"/>
      <c r="U8" s="161"/>
      <c r="V8" s="161"/>
      <c r="W8" s="161"/>
      <c r="X8" s="161"/>
      <c r="Y8" s="162"/>
      <c r="Z8" s="160" t="s">
        <v>238</v>
      </c>
      <c r="AA8" s="161"/>
      <c r="AB8" s="161"/>
      <c r="AC8" s="162"/>
      <c r="AD8" s="163" t="s">
        <v>194</v>
      </c>
      <c r="AE8" s="164"/>
      <c r="AF8" s="163" t="s">
        <v>194</v>
      </c>
      <c r="AG8" s="165"/>
      <c r="AH8" s="164"/>
      <c r="AI8" s="79"/>
    </row>
    <row r="9" spans="1:35" ht="15.75" thickBot="1" x14ac:dyDescent="0.3">
      <c r="A9" s="80">
        <v>7</v>
      </c>
      <c r="B9" s="157" t="s">
        <v>267</v>
      </c>
      <c r="C9" s="158"/>
      <c r="D9" s="158"/>
      <c r="E9" s="158"/>
      <c r="F9" s="158"/>
      <c r="G9" s="159"/>
      <c r="H9" s="157" t="s">
        <v>261</v>
      </c>
      <c r="I9" s="158"/>
      <c r="J9" s="158"/>
      <c r="K9" s="158"/>
      <c r="L9" s="158"/>
      <c r="M9" s="158"/>
      <c r="N9" s="158"/>
      <c r="O9" s="158"/>
      <c r="P9" s="158"/>
      <c r="Q9" s="158"/>
      <c r="R9" s="159"/>
      <c r="S9" s="160">
        <v>3</v>
      </c>
      <c r="T9" s="161"/>
      <c r="U9" s="161"/>
      <c r="V9" s="161"/>
      <c r="W9" s="161"/>
      <c r="X9" s="161"/>
      <c r="Y9" s="162"/>
      <c r="Z9" s="160" t="s">
        <v>238</v>
      </c>
      <c r="AA9" s="161"/>
      <c r="AB9" s="161"/>
      <c r="AC9" s="162"/>
      <c r="AD9" s="163" t="s">
        <v>194</v>
      </c>
      <c r="AE9" s="164"/>
      <c r="AF9" s="163" t="s">
        <v>194</v>
      </c>
      <c r="AG9" s="165"/>
      <c r="AH9" s="164"/>
      <c r="AI9" s="79"/>
    </row>
    <row r="10" spans="1:35" ht="15.75" thickBot="1" x14ac:dyDescent="0.3">
      <c r="A10" s="80">
        <v>8</v>
      </c>
      <c r="B10" s="157" t="s">
        <v>266</v>
      </c>
      <c r="C10" s="158"/>
      <c r="D10" s="158"/>
      <c r="E10" s="158"/>
      <c r="F10" s="158"/>
      <c r="G10" s="159"/>
      <c r="H10" s="157" t="s">
        <v>261</v>
      </c>
      <c r="I10" s="158"/>
      <c r="J10" s="158"/>
      <c r="K10" s="158"/>
      <c r="L10" s="158"/>
      <c r="M10" s="158"/>
      <c r="N10" s="158"/>
      <c r="O10" s="158"/>
      <c r="P10" s="158"/>
      <c r="Q10" s="158"/>
      <c r="R10" s="159"/>
      <c r="S10" s="160">
        <v>3</v>
      </c>
      <c r="T10" s="161"/>
      <c r="U10" s="161"/>
      <c r="V10" s="161"/>
      <c r="W10" s="161"/>
      <c r="X10" s="161"/>
      <c r="Y10" s="162"/>
      <c r="Z10" s="160" t="s">
        <v>238</v>
      </c>
      <c r="AA10" s="161"/>
      <c r="AB10" s="161"/>
      <c r="AC10" s="162"/>
      <c r="AD10" s="163" t="s">
        <v>194</v>
      </c>
      <c r="AE10" s="164"/>
      <c r="AF10" s="163" t="s">
        <v>194</v>
      </c>
      <c r="AG10" s="165"/>
      <c r="AH10" s="164"/>
      <c r="AI10" s="79"/>
    </row>
    <row r="11" spans="1:35" ht="15.75" thickBot="1" x14ac:dyDescent="0.3">
      <c r="A11" s="80">
        <v>9</v>
      </c>
      <c r="B11" s="157" t="s">
        <v>265</v>
      </c>
      <c r="C11" s="158"/>
      <c r="D11" s="158"/>
      <c r="E11" s="158"/>
      <c r="F11" s="158"/>
      <c r="G11" s="159"/>
      <c r="H11" s="157" t="s">
        <v>261</v>
      </c>
      <c r="I11" s="158"/>
      <c r="J11" s="158"/>
      <c r="K11" s="158"/>
      <c r="L11" s="158"/>
      <c r="M11" s="158"/>
      <c r="N11" s="158"/>
      <c r="O11" s="158"/>
      <c r="P11" s="158"/>
      <c r="Q11" s="158"/>
      <c r="R11" s="159"/>
      <c r="S11" s="160">
        <v>4</v>
      </c>
      <c r="T11" s="161"/>
      <c r="U11" s="161"/>
      <c r="V11" s="161"/>
      <c r="W11" s="161"/>
      <c r="X11" s="161"/>
      <c r="Y11" s="162"/>
      <c r="Z11" s="160" t="s">
        <v>238</v>
      </c>
      <c r="AA11" s="161"/>
      <c r="AB11" s="161"/>
      <c r="AC11" s="162"/>
      <c r="AD11" s="163" t="s">
        <v>194</v>
      </c>
      <c r="AE11" s="164"/>
      <c r="AF11" s="163" t="s">
        <v>194</v>
      </c>
      <c r="AG11" s="165"/>
      <c r="AH11" s="164"/>
      <c r="AI11" s="79"/>
    </row>
    <row r="12" spans="1:35" ht="15.75" thickBot="1" x14ac:dyDescent="0.3">
      <c r="A12" s="80">
        <v>9</v>
      </c>
      <c r="B12" s="157" t="s">
        <v>264</v>
      </c>
      <c r="C12" s="158"/>
      <c r="D12" s="158"/>
      <c r="E12" s="158"/>
      <c r="F12" s="158"/>
      <c r="G12" s="159"/>
      <c r="H12" s="157" t="s">
        <v>261</v>
      </c>
      <c r="I12" s="158"/>
      <c r="J12" s="158"/>
      <c r="K12" s="158"/>
      <c r="L12" s="158"/>
      <c r="M12" s="158"/>
      <c r="N12" s="158"/>
      <c r="O12" s="158"/>
      <c r="P12" s="158"/>
      <c r="Q12" s="158"/>
      <c r="R12" s="159"/>
      <c r="S12" s="160">
        <v>3</v>
      </c>
      <c r="T12" s="161"/>
      <c r="U12" s="161"/>
      <c r="V12" s="161"/>
      <c r="W12" s="161"/>
      <c r="X12" s="161"/>
      <c r="Y12" s="162"/>
      <c r="Z12" s="160" t="s">
        <v>238</v>
      </c>
      <c r="AA12" s="161"/>
      <c r="AB12" s="161"/>
      <c r="AC12" s="162"/>
      <c r="AD12" s="163" t="s">
        <v>194</v>
      </c>
      <c r="AE12" s="164"/>
      <c r="AF12" s="163" t="s">
        <v>194</v>
      </c>
      <c r="AG12" s="165"/>
      <c r="AH12" s="164"/>
      <c r="AI12" s="79"/>
    </row>
    <row r="13" spans="1:35" ht="15.75" thickBot="1" x14ac:dyDescent="0.3">
      <c r="A13" s="83">
        <v>10</v>
      </c>
      <c r="B13" s="166" t="s">
        <v>263</v>
      </c>
      <c r="C13" s="167"/>
      <c r="D13" s="167"/>
      <c r="E13" s="167"/>
      <c r="F13" s="167"/>
      <c r="G13" s="168"/>
      <c r="H13" s="166" t="s">
        <v>261</v>
      </c>
      <c r="I13" s="167"/>
      <c r="J13" s="167"/>
      <c r="K13" s="167"/>
      <c r="L13" s="167"/>
      <c r="M13" s="167"/>
      <c r="N13" s="167"/>
      <c r="O13" s="167"/>
      <c r="P13" s="167"/>
      <c r="Q13" s="167"/>
      <c r="R13" s="168"/>
      <c r="S13" s="169">
        <v>4</v>
      </c>
      <c r="T13" s="170"/>
      <c r="U13" s="170"/>
      <c r="V13" s="170"/>
      <c r="W13" s="170"/>
      <c r="X13" s="170"/>
      <c r="Y13" s="171"/>
      <c r="Z13" s="169" t="s">
        <v>238</v>
      </c>
      <c r="AA13" s="170"/>
      <c r="AB13" s="170"/>
      <c r="AC13" s="171"/>
      <c r="AD13" s="172" t="s">
        <v>194</v>
      </c>
      <c r="AE13" s="173"/>
      <c r="AF13" s="172" t="s">
        <v>194</v>
      </c>
      <c r="AG13" s="174"/>
      <c r="AH13" s="173"/>
      <c r="AI13" s="79"/>
    </row>
    <row r="14" spans="1:35" ht="15.75" thickBot="1" x14ac:dyDescent="0.3">
      <c r="A14" s="83">
        <v>11</v>
      </c>
      <c r="B14" s="166" t="s">
        <v>262</v>
      </c>
      <c r="C14" s="167"/>
      <c r="D14" s="167"/>
      <c r="E14" s="167"/>
      <c r="F14" s="167"/>
      <c r="G14" s="168"/>
      <c r="H14" s="166" t="s">
        <v>261</v>
      </c>
      <c r="I14" s="167"/>
      <c r="J14" s="167"/>
      <c r="K14" s="167"/>
      <c r="L14" s="167"/>
      <c r="M14" s="167"/>
      <c r="N14" s="167"/>
      <c r="O14" s="167"/>
      <c r="P14" s="167"/>
      <c r="Q14" s="167"/>
      <c r="R14" s="168"/>
      <c r="S14" s="169">
        <v>4</v>
      </c>
      <c r="T14" s="170"/>
      <c r="U14" s="170"/>
      <c r="V14" s="170"/>
      <c r="W14" s="170"/>
      <c r="X14" s="170"/>
      <c r="Y14" s="171"/>
      <c r="Z14" s="169" t="s">
        <v>238</v>
      </c>
      <c r="AA14" s="170"/>
      <c r="AB14" s="170"/>
      <c r="AC14" s="171"/>
      <c r="AD14" s="172" t="s">
        <v>194</v>
      </c>
      <c r="AE14" s="173"/>
      <c r="AF14" s="172" t="s">
        <v>194</v>
      </c>
      <c r="AG14" s="174"/>
      <c r="AH14" s="173"/>
      <c r="AI14" s="79"/>
    </row>
    <row r="15" spans="1:35" ht="15.75" thickBot="1" x14ac:dyDescent="0.3">
      <c r="A15" s="85"/>
      <c r="B15" s="175" t="s">
        <v>260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76"/>
      <c r="AE15" s="176"/>
      <c r="AF15" s="176"/>
      <c r="AG15" s="176"/>
      <c r="AH15" s="176"/>
      <c r="AI15" s="79"/>
    </row>
    <row r="16" spans="1:35" ht="15.75" thickBot="1" x14ac:dyDescent="0.3">
      <c r="A16" s="81">
        <v>1</v>
      </c>
      <c r="B16" s="157" t="s">
        <v>259</v>
      </c>
      <c r="C16" s="158"/>
      <c r="D16" s="158"/>
      <c r="E16" s="158"/>
      <c r="F16" s="158"/>
      <c r="G16" s="158"/>
      <c r="H16" s="158"/>
      <c r="I16" s="158"/>
      <c r="J16" s="158"/>
      <c r="K16" s="159"/>
      <c r="L16" s="157" t="s">
        <v>257</v>
      </c>
      <c r="M16" s="158"/>
      <c r="N16" s="158"/>
      <c r="O16" s="158"/>
      <c r="P16" s="158"/>
      <c r="Q16" s="158"/>
      <c r="R16" s="159"/>
      <c r="S16" s="160">
        <v>0.2</v>
      </c>
      <c r="T16" s="161"/>
      <c r="U16" s="161"/>
      <c r="V16" s="161"/>
      <c r="W16" s="161"/>
      <c r="X16" s="161"/>
      <c r="Y16" s="162"/>
      <c r="Z16" s="160" t="s">
        <v>195</v>
      </c>
      <c r="AA16" s="161"/>
      <c r="AB16" s="161"/>
      <c r="AC16" s="162"/>
      <c r="AD16" s="163" t="s">
        <v>194</v>
      </c>
      <c r="AE16" s="164"/>
      <c r="AF16" s="163" t="s">
        <v>194</v>
      </c>
      <c r="AG16" s="165"/>
      <c r="AH16" s="164"/>
      <c r="AI16" s="79"/>
    </row>
    <row r="17" spans="1:35" ht="15.75" thickBot="1" x14ac:dyDescent="0.3">
      <c r="A17" s="80">
        <v>2</v>
      </c>
      <c r="B17" s="157" t="s">
        <v>258</v>
      </c>
      <c r="C17" s="158"/>
      <c r="D17" s="158"/>
      <c r="E17" s="158"/>
      <c r="F17" s="158"/>
      <c r="G17" s="158"/>
      <c r="H17" s="158"/>
      <c r="I17" s="158"/>
      <c r="J17" s="158"/>
      <c r="K17" s="159"/>
      <c r="L17" s="157" t="s">
        <v>257</v>
      </c>
      <c r="M17" s="158"/>
      <c r="N17" s="158"/>
      <c r="O17" s="158"/>
      <c r="P17" s="158"/>
      <c r="Q17" s="158"/>
      <c r="R17" s="159"/>
      <c r="S17" s="160">
        <v>0.25</v>
      </c>
      <c r="T17" s="161"/>
      <c r="U17" s="161"/>
      <c r="V17" s="161"/>
      <c r="W17" s="161"/>
      <c r="X17" s="161"/>
      <c r="Y17" s="162"/>
      <c r="Z17" s="160" t="s">
        <v>195</v>
      </c>
      <c r="AA17" s="161"/>
      <c r="AB17" s="161"/>
      <c r="AC17" s="162"/>
      <c r="AD17" s="163" t="s">
        <v>194</v>
      </c>
      <c r="AE17" s="164"/>
      <c r="AF17" s="163" t="s">
        <v>194</v>
      </c>
      <c r="AG17" s="165"/>
      <c r="AH17" s="164"/>
      <c r="AI17" s="79"/>
    </row>
    <row r="18" spans="1:35" ht="15.75" thickBot="1" x14ac:dyDescent="0.3">
      <c r="A18" s="80">
        <v>1</v>
      </c>
      <c r="B18" s="157" t="s">
        <v>236</v>
      </c>
      <c r="C18" s="158"/>
      <c r="D18" s="158"/>
      <c r="E18" s="158"/>
      <c r="F18" s="158"/>
      <c r="G18" s="158"/>
      <c r="H18" s="158"/>
      <c r="I18" s="158"/>
      <c r="J18" s="158"/>
      <c r="K18" s="159"/>
      <c r="L18" s="157" t="s">
        <v>244</v>
      </c>
      <c r="M18" s="158"/>
      <c r="N18" s="158"/>
      <c r="O18" s="158"/>
      <c r="P18" s="158"/>
      <c r="Q18" s="158"/>
      <c r="R18" s="159"/>
      <c r="S18" s="160">
        <v>0.25</v>
      </c>
      <c r="T18" s="161"/>
      <c r="U18" s="161"/>
      <c r="V18" s="161"/>
      <c r="W18" s="161"/>
      <c r="X18" s="161"/>
      <c r="Y18" s="162"/>
      <c r="Z18" s="160" t="s">
        <v>195</v>
      </c>
      <c r="AA18" s="161"/>
      <c r="AB18" s="161"/>
      <c r="AC18" s="162"/>
      <c r="AD18" s="163" t="s">
        <v>194</v>
      </c>
      <c r="AE18" s="164"/>
      <c r="AF18" s="163" t="s">
        <v>194</v>
      </c>
      <c r="AG18" s="165"/>
      <c r="AH18" s="164"/>
      <c r="AI18" s="79"/>
    </row>
    <row r="19" spans="1:35" ht="15.75" thickBot="1" x14ac:dyDescent="0.3">
      <c r="A19" s="80">
        <v>2</v>
      </c>
      <c r="B19" s="157" t="s">
        <v>235</v>
      </c>
      <c r="C19" s="158"/>
      <c r="D19" s="158"/>
      <c r="E19" s="158"/>
      <c r="F19" s="158"/>
      <c r="G19" s="158"/>
      <c r="H19" s="158"/>
      <c r="I19" s="158"/>
      <c r="J19" s="158"/>
      <c r="K19" s="159"/>
      <c r="L19" s="157" t="s">
        <v>244</v>
      </c>
      <c r="M19" s="158"/>
      <c r="N19" s="158"/>
      <c r="O19" s="158"/>
      <c r="P19" s="158"/>
      <c r="Q19" s="158"/>
      <c r="R19" s="159"/>
      <c r="S19" s="160">
        <v>0.25</v>
      </c>
      <c r="T19" s="161"/>
      <c r="U19" s="161"/>
      <c r="V19" s="161"/>
      <c r="W19" s="161"/>
      <c r="X19" s="161"/>
      <c r="Y19" s="162"/>
      <c r="Z19" s="160" t="s">
        <v>195</v>
      </c>
      <c r="AA19" s="161"/>
      <c r="AB19" s="161"/>
      <c r="AC19" s="162"/>
      <c r="AD19" s="163" t="s">
        <v>194</v>
      </c>
      <c r="AE19" s="164"/>
      <c r="AF19" s="163" t="s">
        <v>194</v>
      </c>
      <c r="AG19" s="165"/>
      <c r="AH19" s="164"/>
      <c r="AI19" s="79"/>
    </row>
    <row r="20" spans="1:35" ht="15.75" thickBot="1" x14ac:dyDescent="0.3">
      <c r="A20" s="80">
        <v>3</v>
      </c>
      <c r="B20" s="157" t="s">
        <v>256</v>
      </c>
      <c r="C20" s="158"/>
      <c r="D20" s="158"/>
      <c r="E20" s="158"/>
      <c r="F20" s="158"/>
      <c r="G20" s="158"/>
      <c r="H20" s="158"/>
      <c r="I20" s="158"/>
      <c r="J20" s="158"/>
      <c r="K20" s="159"/>
      <c r="L20" s="157" t="s">
        <v>244</v>
      </c>
      <c r="M20" s="158"/>
      <c r="N20" s="158"/>
      <c r="O20" s="158"/>
      <c r="P20" s="158"/>
      <c r="Q20" s="158"/>
      <c r="R20" s="159"/>
      <c r="S20" s="160">
        <v>0.25</v>
      </c>
      <c r="T20" s="161"/>
      <c r="U20" s="161"/>
      <c r="V20" s="161"/>
      <c r="W20" s="161"/>
      <c r="X20" s="161"/>
      <c r="Y20" s="162"/>
      <c r="Z20" s="160" t="s">
        <v>195</v>
      </c>
      <c r="AA20" s="161"/>
      <c r="AB20" s="161"/>
      <c r="AC20" s="162"/>
      <c r="AD20" s="163" t="s">
        <v>194</v>
      </c>
      <c r="AE20" s="164"/>
      <c r="AF20" s="163" t="s">
        <v>194</v>
      </c>
      <c r="AG20" s="165"/>
      <c r="AH20" s="164"/>
      <c r="AI20" s="79"/>
    </row>
    <row r="21" spans="1:35" ht="15.75" thickBot="1" x14ac:dyDescent="0.3">
      <c r="A21" s="80">
        <v>4</v>
      </c>
      <c r="B21" s="157" t="s">
        <v>255</v>
      </c>
      <c r="C21" s="158"/>
      <c r="D21" s="158"/>
      <c r="E21" s="158"/>
      <c r="F21" s="158"/>
      <c r="G21" s="158"/>
      <c r="H21" s="158"/>
      <c r="I21" s="158"/>
      <c r="J21" s="158"/>
      <c r="K21" s="159"/>
      <c r="L21" s="157" t="s">
        <v>244</v>
      </c>
      <c r="M21" s="158"/>
      <c r="N21" s="158"/>
      <c r="O21" s="158"/>
      <c r="P21" s="158"/>
      <c r="Q21" s="158"/>
      <c r="R21" s="159"/>
      <c r="S21" s="160">
        <v>0.4</v>
      </c>
      <c r="T21" s="161"/>
      <c r="U21" s="161"/>
      <c r="V21" s="161"/>
      <c r="W21" s="161"/>
      <c r="X21" s="161"/>
      <c r="Y21" s="162"/>
      <c r="Z21" s="160" t="s">
        <v>195</v>
      </c>
      <c r="AA21" s="161"/>
      <c r="AB21" s="161"/>
      <c r="AC21" s="162"/>
      <c r="AD21" s="163" t="s">
        <v>194</v>
      </c>
      <c r="AE21" s="164"/>
      <c r="AF21" s="163" t="s">
        <v>194</v>
      </c>
      <c r="AG21" s="165"/>
      <c r="AH21" s="164"/>
      <c r="AI21" s="79"/>
    </row>
    <row r="22" spans="1:35" ht="15.75" thickBot="1" x14ac:dyDescent="0.3">
      <c r="A22" s="80">
        <v>5</v>
      </c>
      <c r="B22" s="157" t="s">
        <v>254</v>
      </c>
      <c r="C22" s="158"/>
      <c r="D22" s="158"/>
      <c r="E22" s="158"/>
      <c r="F22" s="158"/>
      <c r="G22" s="158"/>
      <c r="H22" s="158"/>
      <c r="I22" s="158"/>
      <c r="J22" s="158"/>
      <c r="K22" s="159"/>
      <c r="L22" s="157" t="s">
        <v>244</v>
      </c>
      <c r="M22" s="158"/>
      <c r="N22" s="158"/>
      <c r="O22" s="158"/>
      <c r="P22" s="158"/>
      <c r="Q22" s="158"/>
      <c r="R22" s="159"/>
      <c r="S22" s="160">
        <v>0.5</v>
      </c>
      <c r="T22" s="161"/>
      <c r="U22" s="161"/>
      <c r="V22" s="161"/>
      <c r="W22" s="161"/>
      <c r="X22" s="161"/>
      <c r="Y22" s="162"/>
      <c r="Z22" s="160" t="s">
        <v>195</v>
      </c>
      <c r="AA22" s="161"/>
      <c r="AB22" s="161"/>
      <c r="AC22" s="162"/>
      <c r="AD22" s="163" t="s">
        <v>194</v>
      </c>
      <c r="AE22" s="164"/>
      <c r="AF22" s="163" t="s">
        <v>194</v>
      </c>
      <c r="AG22" s="165"/>
      <c r="AH22" s="164"/>
      <c r="AI22" s="79"/>
    </row>
    <row r="23" spans="1:35" ht="15.75" thickBot="1" x14ac:dyDescent="0.3">
      <c r="A23" s="83">
        <v>6</v>
      </c>
      <c r="B23" s="166" t="s">
        <v>253</v>
      </c>
      <c r="C23" s="167"/>
      <c r="D23" s="167"/>
      <c r="E23" s="167"/>
      <c r="F23" s="167"/>
      <c r="G23" s="167"/>
      <c r="H23" s="167"/>
      <c r="I23" s="167"/>
      <c r="J23" s="167"/>
      <c r="K23" s="168"/>
      <c r="L23" s="166" t="s">
        <v>244</v>
      </c>
      <c r="M23" s="167"/>
      <c r="N23" s="167"/>
      <c r="O23" s="167"/>
      <c r="P23" s="167"/>
      <c r="Q23" s="167"/>
      <c r="R23" s="168"/>
      <c r="S23" s="169">
        <v>0.5</v>
      </c>
      <c r="T23" s="170"/>
      <c r="U23" s="170"/>
      <c r="V23" s="170"/>
      <c r="W23" s="170"/>
      <c r="X23" s="170"/>
      <c r="Y23" s="171"/>
      <c r="Z23" s="169" t="s">
        <v>195</v>
      </c>
      <c r="AA23" s="170"/>
      <c r="AB23" s="170"/>
      <c r="AC23" s="171"/>
      <c r="AD23" s="172" t="s">
        <v>194</v>
      </c>
      <c r="AE23" s="173"/>
      <c r="AF23" s="163" t="s">
        <v>194</v>
      </c>
      <c r="AG23" s="165"/>
      <c r="AH23" s="164"/>
      <c r="AI23" s="79"/>
    </row>
    <row r="24" spans="1:35" ht="15.75" thickBot="1" x14ac:dyDescent="0.3">
      <c r="A24" s="80">
        <v>7</v>
      </c>
      <c r="B24" s="157" t="s">
        <v>252</v>
      </c>
      <c r="C24" s="158"/>
      <c r="D24" s="158"/>
      <c r="E24" s="158"/>
      <c r="F24" s="158"/>
      <c r="G24" s="158"/>
      <c r="H24" s="158"/>
      <c r="I24" s="158"/>
      <c r="J24" s="158"/>
      <c r="K24" s="159"/>
      <c r="L24" s="157" t="s">
        <v>244</v>
      </c>
      <c r="M24" s="158"/>
      <c r="N24" s="158"/>
      <c r="O24" s="158"/>
      <c r="P24" s="158"/>
      <c r="Q24" s="158"/>
      <c r="R24" s="159"/>
      <c r="S24" s="160">
        <v>0.7</v>
      </c>
      <c r="T24" s="161"/>
      <c r="U24" s="161"/>
      <c r="V24" s="161"/>
      <c r="W24" s="161"/>
      <c r="X24" s="161"/>
      <c r="Y24" s="162"/>
      <c r="Z24" s="160" t="s">
        <v>195</v>
      </c>
      <c r="AA24" s="161"/>
      <c r="AB24" s="161"/>
      <c r="AC24" s="162"/>
      <c r="AD24" s="163" t="s">
        <v>194</v>
      </c>
      <c r="AE24" s="164"/>
      <c r="AF24" s="163" t="s">
        <v>194</v>
      </c>
      <c r="AG24" s="165"/>
      <c r="AH24" s="164"/>
      <c r="AI24" s="79"/>
    </row>
    <row r="25" spans="1:35" ht="15.75" thickBot="1" x14ac:dyDescent="0.3">
      <c r="A25" s="80">
        <v>8</v>
      </c>
      <c r="B25" s="157" t="s">
        <v>251</v>
      </c>
      <c r="C25" s="158"/>
      <c r="D25" s="158"/>
      <c r="E25" s="158"/>
      <c r="F25" s="158"/>
      <c r="G25" s="158"/>
      <c r="H25" s="158"/>
      <c r="I25" s="158"/>
      <c r="J25" s="158"/>
      <c r="K25" s="159"/>
      <c r="L25" s="157" t="s">
        <v>244</v>
      </c>
      <c r="M25" s="158"/>
      <c r="N25" s="158"/>
      <c r="O25" s="158"/>
      <c r="P25" s="158"/>
      <c r="Q25" s="158"/>
      <c r="R25" s="159"/>
      <c r="S25" s="160">
        <v>0.5</v>
      </c>
      <c r="T25" s="161"/>
      <c r="U25" s="161"/>
      <c r="V25" s="161"/>
      <c r="W25" s="161"/>
      <c r="X25" s="161"/>
      <c r="Y25" s="162"/>
      <c r="Z25" s="160" t="s">
        <v>195</v>
      </c>
      <c r="AA25" s="161"/>
      <c r="AB25" s="161"/>
      <c r="AC25" s="162"/>
      <c r="AD25" s="163" t="s">
        <v>194</v>
      </c>
      <c r="AE25" s="164"/>
      <c r="AF25" s="163" t="s">
        <v>194</v>
      </c>
      <c r="AG25" s="165"/>
      <c r="AH25" s="164"/>
      <c r="AI25" s="79"/>
    </row>
    <row r="26" spans="1:35" ht="15.75" thickBot="1" x14ac:dyDescent="0.3">
      <c r="A26" s="83">
        <v>9</v>
      </c>
      <c r="B26" s="166" t="s">
        <v>250</v>
      </c>
      <c r="C26" s="167"/>
      <c r="D26" s="167"/>
      <c r="E26" s="167"/>
      <c r="F26" s="167"/>
      <c r="G26" s="167"/>
      <c r="H26" s="167"/>
      <c r="I26" s="167"/>
      <c r="J26" s="167"/>
      <c r="K26" s="168"/>
      <c r="L26" s="166" t="s">
        <v>249</v>
      </c>
      <c r="M26" s="167"/>
      <c r="N26" s="167"/>
      <c r="O26" s="167"/>
      <c r="P26" s="167"/>
      <c r="Q26" s="167"/>
      <c r="R26" s="168"/>
      <c r="S26" s="169">
        <v>0.5</v>
      </c>
      <c r="T26" s="170"/>
      <c r="U26" s="170"/>
      <c r="V26" s="170"/>
      <c r="W26" s="170"/>
      <c r="X26" s="170"/>
      <c r="Y26" s="171"/>
      <c r="Z26" s="169" t="s">
        <v>195</v>
      </c>
      <c r="AA26" s="170"/>
      <c r="AB26" s="170"/>
      <c r="AC26" s="171"/>
      <c r="AD26" s="172" t="s">
        <v>194</v>
      </c>
      <c r="AE26" s="173"/>
      <c r="AF26" s="163" t="s">
        <v>194</v>
      </c>
      <c r="AG26" s="165"/>
      <c r="AH26" s="164"/>
      <c r="AI26" s="79"/>
    </row>
    <row r="27" spans="1:35" ht="15.75" thickBot="1" x14ac:dyDescent="0.3">
      <c r="A27" s="80">
        <v>10</v>
      </c>
      <c r="B27" s="157" t="s">
        <v>248</v>
      </c>
      <c r="C27" s="158"/>
      <c r="D27" s="158"/>
      <c r="E27" s="158"/>
      <c r="F27" s="158"/>
      <c r="G27" s="158"/>
      <c r="H27" s="158"/>
      <c r="I27" s="158"/>
      <c r="J27" s="158"/>
      <c r="K27" s="159"/>
      <c r="L27" s="157" t="s">
        <v>244</v>
      </c>
      <c r="M27" s="158"/>
      <c r="N27" s="158"/>
      <c r="O27" s="158"/>
      <c r="P27" s="158"/>
      <c r="Q27" s="158"/>
      <c r="R27" s="159"/>
      <c r="S27" s="160">
        <v>0.8</v>
      </c>
      <c r="T27" s="161"/>
      <c r="U27" s="161"/>
      <c r="V27" s="161"/>
      <c r="W27" s="161"/>
      <c r="X27" s="161"/>
      <c r="Y27" s="162"/>
      <c r="Z27" s="160" t="s">
        <v>195</v>
      </c>
      <c r="AA27" s="161"/>
      <c r="AB27" s="161"/>
      <c r="AC27" s="162"/>
      <c r="AD27" s="163" t="s">
        <v>194</v>
      </c>
      <c r="AE27" s="164"/>
      <c r="AF27" s="163" t="s">
        <v>194</v>
      </c>
      <c r="AG27" s="165"/>
      <c r="AH27" s="164"/>
      <c r="AI27" s="79"/>
    </row>
    <row r="28" spans="1:35" ht="15.75" thickBot="1" x14ac:dyDescent="0.3">
      <c r="A28" s="80">
        <v>11</v>
      </c>
      <c r="B28" s="157" t="s">
        <v>232</v>
      </c>
      <c r="C28" s="158"/>
      <c r="D28" s="158"/>
      <c r="E28" s="158"/>
      <c r="F28" s="158"/>
      <c r="G28" s="158"/>
      <c r="H28" s="158"/>
      <c r="I28" s="158"/>
      <c r="J28" s="158"/>
      <c r="K28" s="159"/>
      <c r="L28" s="157" t="s">
        <v>244</v>
      </c>
      <c r="M28" s="158"/>
      <c r="N28" s="158"/>
      <c r="O28" s="158"/>
      <c r="P28" s="158"/>
      <c r="Q28" s="158"/>
      <c r="R28" s="159"/>
      <c r="S28" s="160">
        <v>1</v>
      </c>
      <c r="T28" s="161"/>
      <c r="U28" s="161"/>
      <c r="V28" s="161"/>
      <c r="W28" s="161"/>
      <c r="X28" s="161"/>
      <c r="Y28" s="162"/>
      <c r="Z28" s="160" t="s">
        <v>195</v>
      </c>
      <c r="AA28" s="161"/>
      <c r="AB28" s="161"/>
      <c r="AC28" s="162"/>
      <c r="AD28" s="163" t="s">
        <v>194</v>
      </c>
      <c r="AE28" s="164"/>
      <c r="AF28" s="172" t="s">
        <v>194</v>
      </c>
      <c r="AG28" s="174"/>
      <c r="AH28" s="173"/>
      <c r="AI28" s="79"/>
    </row>
    <row r="29" spans="1:35" ht="15.75" thickBot="1" x14ac:dyDescent="0.3">
      <c r="A29" s="83">
        <v>12</v>
      </c>
      <c r="B29" s="166" t="s">
        <v>247</v>
      </c>
      <c r="C29" s="167"/>
      <c r="D29" s="167"/>
      <c r="E29" s="167"/>
      <c r="F29" s="167"/>
      <c r="G29" s="167"/>
      <c r="H29" s="167"/>
      <c r="I29" s="167"/>
      <c r="J29" s="167"/>
      <c r="K29" s="168"/>
      <c r="L29" s="166" t="s">
        <v>244</v>
      </c>
      <c r="M29" s="167"/>
      <c r="N29" s="167"/>
      <c r="O29" s="167"/>
      <c r="P29" s="167"/>
      <c r="Q29" s="167"/>
      <c r="R29" s="168"/>
      <c r="S29" s="169">
        <v>0.8</v>
      </c>
      <c r="T29" s="170"/>
      <c r="U29" s="170"/>
      <c r="V29" s="170"/>
      <c r="W29" s="170"/>
      <c r="X29" s="170"/>
      <c r="Y29" s="171"/>
      <c r="Z29" s="169" t="s">
        <v>195</v>
      </c>
      <c r="AA29" s="170"/>
      <c r="AB29" s="170"/>
      <c r="AC29" s="171"/>
      <c r="AD29" s="172" t="s">
        <v>194</v>
      </c>
      <c r="AE29" s="173"/>
      <c r="AF29" s="172" t="s">
        <v>194</v>
      </c>
      <c r="AG29" s="174"/>
      <c r="AH29" s="173"/>
      <c r="AI29" s="79"/>
    </row>
    <row r="30" spans="1:35" ht="15.75" thickBot="1" x14ac:dyDescent="0.3">
      <c r="A30" s="80">
        <v>13</v>
      </c>
      <c r="B30" s="157" t="s">
        <v>246</v>
      </c>
      <c r="C30" s="158"/>
      <c r="D30" s="158"/>
      <c r="E30" s="158"/>
      <c r="F30" s="158"/>
      <c r="G30" s="158"/>
      <c r="H30" s="158"/>
      <c r="I30" s="158"/>
      <c r="J30" s="158"/>
      <c r="K30" s="159"/>
      <c r="L30" s="157" t="s">
        <v>244</v>
      </c>
      <c r="M30" s="158"/>
      <c r="N30" s="158"/>
      <c r="O30" s="158"/>
      <c r="P30" s="158"/>
      <c r="Q30" s="158"/>
      <c r="R30" s="159"/>
      <c r="S30" s="160">
        <v>0.8</v>
      </c>
      <c r="T30" s="161"/>
      <c r="U30" s="161"/>
      <c r="V30" s="161"/>
      <c r="W30" s="161"/>
      <c r="X30" s="161"/>
      <c r="Y30" s="162"/>
      <c r="Z30" s="160" t="s">
        <v>195</v>
      </c>
      <c r="AA30" s="161"/>
      <c r="AB30" s="161"/>
      <c r="AC30" s="162"/>
      <c r="AD30" s="163" t="s">
        <v>194</v>
      </c>
      <c r="AE30" s="164"/>
      <c r="AF30" s="163" t="s">
        <v>194</v>
      </c>
      <c r="AG30" s="165"/>
      <c r="AH30" s="164"/>
      <c r="AI30" s="79"/>
    </row>
    <row r="31" spans="1:35" ht="15.75" thickBot="1" x14ac:dyDescent="0.3">
      <c r="A31" s="83">
        <v>14</v>
      </c>
      <c r="B31" s="166" t="s">
        <v>245</v>
      </c>
      <c r="C31" s="167"/>
      <c r="D31" s="167"/>
      <c r="E31" s="167"/>
      <c r="F31" s="167"/>
      <c r="G31" s="167"/>
      <c r="H31" s="167"/>
      <c r="I31" s="167"/>
      <c r="J31" s="167"/>
      <c r="K31" s="168"/>
      <c r="L31" s="166" t="s">
        <v>244</v>
      </c>
      <c r="M31" s="167"/>
      <c r="N31" s="167"/>
      <c r="O31" s="167"/>
      <c r="P31" s="167"/>
      <c r="Q31" s="167"/>
      <c r="R31" s="168"/>
      <c r="S31" s="169">
        <v>0.8</v>
      </c>
      <c r="T31" s="170"/>
      <c r="U31" s="170"/>
      <c r="V31" s="170"/>
      <c r="W31" s="170"/>
      <c r="X31" s="170"/>
      <c r="Y31" s="171"/>
      <c r="Z31" s="169" t="s">
        <v>238</v>
      </c>
      <c r="AA31" s="170"/>
      <c r="AB31" s="170"/>
      <c r="AC31" s="171"/>
      <c r="AD31" s="172" t="s">
        <v>194</v>
      </c>
      <c r="AE31" s="173"/>
      <c r="AF31" s="172" t="s">
        <v>194</v>
      </c>
      <c r="AG31" s="174"/>
      <c r="AH31" s="173"/>
      <c r="AI31" s="79"/>
    </row>
    <row r="32" spans="1:35" x14ac:dyDescent="0.25"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I32" s="79"/>
    </row>
    <row r="33" spans="1:35" ht="15.75" thickBot="1" x14ac:dyDescent="0.3">
      <c r="B33" s="187" t="s">
        <v>243</v>
      </c>
      <c r="C33" s="187"/>
      <c r="D33" s="187"/>
      <c r="E33" s="187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I33" s="79"/>
    </row>
    <row r="34" spans="1:35" ht="15.75" thickBot="1" x14ac:dyDescent="0.3">
      <c r="A34" s="87">
        <v>1</v>
      </c>
      <c r="B34" s="177" t="s">
        <v>242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9"/>
      <c r="S34" s="180">
        <v>0.4</v>
      </c>
      <c r="T34" s="181"/>
      <c r="U34" s="181"/>
      <c r="V34" s="181"/>
      <c r="W34" s="181"/>
      <c r="X34" s="181"/>
      <c r="Y34" s="182"/>
      <c r="Z34" s="183" t="s">
        <v>238</v>
      </c>
      <c r="AA34" s="184"/>
      <c r="AB34" s="184"/>
      <c r="AC34" s="185"/>
      <c r="AD34" s="163" t="s">
        <v>194</v>
      </c>
      <c r="AE34" s="164"/>
      <c r="AF34" s="163" t="s">
        <v>194</v>
      </c>
      <c r="AG34" s="165"/>
      <c r="AH34" s="164"/>
      <c r="AI34" s="79"/>
    </row>
    <row r="35" spans="1:35" ht="15.75" thickBot="1" x14ac:dyDescent="0.3">
      <c r="A35" s="86">
        <v>2</v>
      </c>
      <c r="B35" s="177" t="s">
        <v>240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9"/>
      <c r="S35" s="180">
        <v>0.4</v>
      </c>
      <c r="T35" s="181"/>
      <c r="U35" s="181"/>
      <c r="V35" s="181"/>
      <c r="W35" s="181"/>
      <c r="X35" s="181"/>
      <c r="Y35" s="182"/>
      <c r="Z35" s="183" t="s">
        <v>238</v>
      </c>
      <c r="AA35" s="184"/>
      <c r="AB35" s="184"/>
      <c r="AC35" s="185"/>
      <c r="AD35" s="163" t="s">
        <v>194</v>
      </c>
      <c r="AE35" s="164"/>
      <c r="AF35" s="163" t="s">
        <v>194</v>
      </c>
      <c r="AG35" s="165"/>
      <c r="AH35" s="164"/>
      <c r="AI35" s="79"/>
    </row>
    <row r="36" spans="1:35" ht="15.75" thickBot="1" x14ac:dyDescent="0.3">
      <c r="A36" s="86">
        <v>3</v>
      </c>
      <c r="B36" s="177" t="s">
        <v>242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9"/>
      <c r="S36" s="180">
        <v>0.5</v>
      </c>
      <c r="T36" s="181"/>
      <c r="U36" s="181"/>
      <c r="V36" s="181"/>
      <c r="W36" s="181"/>
      <c r="X36" s="181"/>
      <c r="Y36" s="182"/>
      <c r="Z36" s="183" t="s">
        <v>238</v>
      </c>
      <c r="AA36" s="184"/>
      <c r="AB36" s="184"/>
      <c r="AC36" s="185"/>
      <c r="AD36" s="163" t="s">
        <v>194</v>
      </c>
      <c r="AE36" s="164"/>
      <c r="AF36" s="163" t="s">
        <v>194</v>
      </c>
      <c r="AG36" s="165"/>
      <c r="AH36" s="164"/>
      <c r="AI36" s="79"/>
    </row>
    <row r="37" spans="1:35" ht="15.75" thickBot="1" x14ac:dyDescent="0.3">
      <c r="A37" s="86">
        <v>4</v>
      </c>
      <c r="B37" s="177" t="s">
        <v>240</v>
      </c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9"/>
      <c r="S37" s="180">
        <v>0.5</v>
      </c>
      <c r="T37" s="181"/>
      <c r="U37" s="181"/>
      <c r="V37" s="181"/>
      <c r="W37" s="181"/>
      <c r="X37" s="181"/>
      <c r="Y37" s="182"/>
      <c r="Z37" s="183" t="s">
        <v>238</v>
      </c>
      <c r="AA37" s="184"/>
      <c r="AB37" s="184"/>
      <c r="AC37" s="185"/>
      <c r="AD37" s="163" t="s">
        <v>194</v>
      </c>
      <c r="AE37" s="164"/>
      <c r="AF37" s="163" t="s">
        <v>194</v>
      </c>
      <c r="AG37" s="165"/>
      <c r="AH37" s="164"/>
      <c r="AI37" s="79"/>
    </row>
    <row r="38" spans="1:35" ht="15.75" thickBot="1" x14ac:dyDescent="0.3">
      <c r="A38" s="86">
        <v>5</v>
      </c>
      <c r="B38" s="177" t="s">
        <v>242</v>
      </c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9"/>
      <c r="S38" s="189" t="s">
        <v>241</v>
      </c>
      <c r="T38" s="190"/>
      <c r="U38" s="190"/>
      <c r="V38" s="190"/>
      <c r="W38" s="190"/>
      <c r="X38" s="190"/>
      <c r="Y38" s="191"/>
      <c r="Z38" s="169" t="s">
        <v>238</v>
      </c>
      <c r="AA38" s="170"/>
      <c r="AB38" s="170"/>
      <c r="AC38" s="171"/>
      <c r="AD38" s="172" t="s">
        <v>194</v>
      </c>
      <c r="AE38" s="173"/>
      <c r="AF38" s="172" t="s">
        <v>194</v>
      </c>
      <c r="AG38" s="174"/>
      <c r="AH38" s="173"/>
      <c r="AI38" s="79"/>
    </row>
    <row r="39" spans="1:35" ht="15.75" thickBot="1" x14ac:dyDescent="0.3">
      <c r="A39" s="86">
        <v>6</v>
      </c>
      <c r="B39" s="177" t="s">
        <v>240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9"/>
      <c r="S39" s="189" t="s">
        <v>239</v>
      </c>
      <c r="T39" s="190"/>
      <c r="U39" s="190"/>
      <c r="V39" s="190"/>
      <c r="W39" s="190"/>
      <c r="X39" s="190"/>
      <c r="Y39" s="191"/>
      <c r="Z39" s="169" t="s">
        <v>238</v>
      </c>
      <c r="AA39" s="170"/>
      <c r="AB39" s="170"/>
      <c r="AC39" s="171"/>
      <c r="AD39" s="172" t="s">
        <v>194</v>
      </c>
      <c r="AE39" s="173"/>
      <c r="AF39" s="172" t="s">
        <v>194</v>
      </c>
      <c r="AG39" s="174"/>
      <c r="AH39" s="173"/>
      <c r="AI39" s="79"/>
    </row>
    <row r="40" spans="1:35" x14ac:dyDescent="0.25"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I40" s="79"/>
    </row>
    <row r="41" spans="1:35" ht="15.75" thickBot="1" x14ac:dyDescent="0.3">
      <c r="A41" s="192" t="s">
        <v>237</v>
      </c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88"/>
      <c r="AE41" s="188"/>
      <c r="AF41" s="188"/>
      <c r="AG41" s="188"/>
      <c r="AH41" s="188"/>
      <c r="AI41" s="79"/>
    </row>
    <row r="42" spans="1:35" ht="15.75" thickBot="1" x14ac:dyDescent="0.3">
      <c r="A42" s="81">
        <v>1</v>
      </c>
      <c r="B42" s="194" t="s">
        <v>236</v>
      </c>
      <c r="C42" s="195"/>
      <c r="D42" s="195"/>
      <c r="E42" s="195"/>
      <c r="F42" s="195"/>
      <c r="G42" s="195"/>
      <c r="H42" s="195"/>
      <c r="I42" s="195"/>
      <c r="J42" s="195"/>
      <c r="K42" s="196"/>
      <c r="L42" s="157" t="s">
        <v>224</v>
      </c>
      <c r="M42" s="158"/>
      <c r="N42" s="158"/>
      <c r="O42" s="158"/>
      <c r="P42" s="158"/>
      <c r="Q42" s="158"/>
      <c r="R42" s="159"/>
      <c r="S42" s="160">
        <v>0.25</v>
      </c>
      <c r="T42" s="161"/>
      <c r="U42" s="161"/>
      <c r="V42" s="161"/>
      <c r="W42" s="161"/>
      <c r="X42" s="161"/>
      <c r="Y42" s="162"/>
      <c r="Z42" s="160" t="s">
        <v>195</v>
      </c>
      <c r="AA42" s="161"/>
      <c r="AB42" s="161"/>
      <c r="AC42" s="162"/>
      <c r="AD42" s="163" t="s">
        <v>194</v>
      </c>
      <c r="AE42" s="164"/>
      <c r="AF42" s="163" t="s">
        <v>194</v>
      </c>
      <c r="AG42" s="165"/>
      <c r="AH42" s="197"/>
      <c r="AI42" s="79"/>
    </row>
    <row r="43" spans="1:35" ht="15.75" thickBot="1" x14ac:dyDescent="0.3">
      <c r="A43" s="80">
        <v>2</v>
      </c>
      <c r="B43" s="194" t="s">
        <v>235</v>
      </c>
      <c r="C43" s="195"/>
      <c r="D43" s="195"/>
      <c r="E43" s="195"/>
      <c r="F43" s="195"/>
      <c r="G43" s="195"/>
      <c r="H43" s="195"/>
      <c r="I43" s="195"/>
      <c r="J43" s="195"/>
      <c r="K43" s="196"/>
      <c r="L43" s="157" t="s">
        <v>224</v>
      </c>
      <c r="M43" s="158"/>
      <c r="N43" s="158"/>
      <c r="O43" s="158"/>
      <c r="P43" s="158"/>
      <c r="Q43" s="158"/>
      <c r="R43" s="159"/>
      <c r="S43" s="160">
        <v>0.25</v>
      </c>
      <c r="T43" s="161"/>
      <c r="U43" s="161"/>
      <c r="V43" s="161"/>
      <c r="W43" s="161"/>
      <c r="X43" s="161"/>
      <c r="Y43" s="162"/>
      <c r="Z43" s="160" t="s">
        <v>195</v>
      </c>
      <c r="AA43" s="161"/>
      <c r="AB43" s="161"/>
      <c r="AC43" s="162"/>
      <c r="AD43" s="163" t="s">
        <v>194</v>
      </c>
      <c r="AE43" s="164"/>
      <c r="AF43" s="163" t="s">
        <v>194</v>
      </c>
      <c r="AG43" s="165"/>
      <c r="AH43" s="197"/>
      <c r="AI43" s="79"/>
    </row>
    <row r="44" spans="1:35" ht="15.75" thickBot="1" x14ac:dyDescent="0.3">
      <c r="A44" s="80">
        <v>3</v>
      </c>
      <c r="B44" s="194" t="s">
        <v>234</v>
      </c>
      <c r="C44" s="195"/>
      <c r="D44" s="195"/>
      <c r="E44" s="195"/>
      <c r="F44" s="195"/>
      <c r="G44" s="195"/>
      <c r="H44" s="195"/>
      <c r="I44" s="195"/>
      <c r="J44" s="195"/>
      <c r="K44" s="196"/>
      <c r="L44" s="157" t="s">
        <v>224</v>
      </c>
      <c r="M44" s="158"/>
      <c r="N44" s="158"/>
      <c r="O44" s="158"/>
      <c r="P44" s="158"/>
      <c r="Q44" s="158"/>
      <c r="R44" s="159"/>
      <c r="S44" s="160">
        <v>0.25</v>
      </c>
      <c r="T44" s="161"/>
      <c r="U44" s="161"/>
      <c r="V44" s="161"/>
      <c r="W44" s="161"/>
      <c r="X44" s="161"/>
      <c r="Y44" s="162"/>
      <c r="Z44" s="160" t="s">
        <v>195</v>
      </c>
      <c r="AA44" s="161"/>
      <c r="AB44" s="161"/>
      <c r="AC44" s="162"/>
      <c r="AD44" s="163" t="s">
        <v>194</v>
      </c>
      <c r="AE44" s="164"/>
      <c r="AF44" s="163" t="s">
        <v>194</v>
      </c>
      <c r="AG44" s="165"/>
      <c r="AH44" s="197"/>
      <c r="AI44" s="79"/>
    </row>
    <row r="45" spans="1:35" ht="15.75" thickBot="1" x14ac:dyDescent="0.3">
      <c r="A45" s="80">
        <v>4</v>
      </c>
      <c r="B45" s="194" t="s">
        <v>233</v>
      </c>
      <c r="C45" s="195"/>
      <c r="D45" s="195"/>
      <c r="E45" s="195"/>
      <c r="F45" s="195"/>
      <c r="G45" s="195"/>
      <c r="H45" s="195"/>
      <c r="I45" s="195"/>
      <c r="J45" s="195"/>
      <c r="K45" s="196"/>
      <c r="L45" s="157" t="s">
        <v>224</v>
      </c>
      <c r="M45" s="158"/>
      <c r="N45" s="158"/>
      <c r="O45" s="158"/>
      <c r="P45" s="158"/>
      <c r="Q45" s="158"/>
      <c r="R45" s="159"/>
      <c r="S45" s="160">
        <v>1</v>
      </c>
      <c r="T45" s="161"/>
      <c r="U45" s="161"/>
      <c r="V45" s="161"/>
      <c r="W45" s="161"/>
      <c r="X45" s="161"/>
      <c r="Y45" s="162"/>
      <c r="Z45" s="160" t="s">
        <v>195</v>
      </c>
      <c r="AA45" s="161"/>
      <c r="AB45" s="161"/>
      <c r="AC45" s="162"/>
      <c r="AD45" s="163" t="s">
        <v>194</v>
      </c>
      <c r="AE45" s="164"/>
      <c r="AF45" s="163" t="s">
        <v>194</v>
      </c>
      <c r="AG45" s="165"/>
      <c r="AH45" s="197"/>
      <c r="AI45" s="79"/>
    </row>
    <row r="46" spans="1:35" ht="15.75" thickBot="1" x14ac:dyDescent="0.3">
      <c r="A46" s="80">
        <v>5</v>
      </c>
      <c r="B46" s="194" t="s">
        <v>232</v>
      </c>
      <c r="C46" s="195"/>
      <c r="D46" s="195"/>
      <c r="E46" s="195"/>
      <c r="F46" s="195"/>
      <c r="G46" s="195"/>
      <c r="H46" s="195"/>
      <c r="I46" s="195"/>
      <c r="J46" s="195"/>
      <c r="K46" s="196"/>
      <c r="L46" s="157" t="s">
        <v>224</v>
      </c>
      <c r="M46" s="158"/>
      <c r="N46" s="158"/>
      <c r="O46" s="158"/>
      <c r="P46" s="158"/>
      <c r="Q46" s="158"/>
      <c r="R46" s="159"/>
      <c r="S46" s="160">
        <v>1</v>
      </c>
      <c r="T46" s="161"/>
      <c r="U46" s="161"/>
      <c r="V46" s="161"/>
      <c r="W46" s="161"/>
      <c r="X46" s="161"/>
      <c r="Y46" s="162"/>
      <c r="Z46" s="160" t="s">
        <v>195</v>
      </c>
      <c r="AA46" s="161"/>
      <c r="AB46" s="161"/>
      <c r="AC46" s="162"/>
      <c r="AD46" s="163" t="s">
        <v>194</v>
      </c>
      <c r="AE46" s="164"/>
      <c r="AF46" s="163" t="s">
        <v>194</v>
      </c>
      <c r="AG46" s="165"/>
      <c r="AH46" s="197"/>
      <c r="AI46" s="79"/>
    </row>
    <row r="47" spans="1:35" ht="15.75" thickBot="1" x14ac:dyDescent="0.3">
      <c r="A47" s="85"/>
      <c r="B47" s="198" t="s">
        <v>231</v>
      </c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I47" s="79"/>
    </row>
    <row r="48" spans="1:35" ht="15.75" thickBot="1" x14ac:dyDescent="0.3">
      <c r="A48" s="81">
        <v>1</v>
      </c>
      <c r="B48" s="157" t="s">
        <v>230</v>
      </c>
      <c r="C48" s="159"/>
      <c r="D48" s="157"/>
      <c r="E48" s="158"/>
      <c r="F48" s="158"/>
      <c r="G48" s="158"/>
      <c r="H48" s="159"/>
      <c r="I48" s="160" t="s">
        <v>229</v>
      </c>
      <c r="J48" s="161"/>
      <c r="K48" s="161"/>
      <c r="L48" s="161"/>
      <c r="M48" s="161"/>
      <c r="N48" s="161"/>
      <c r="O48" s="161"/>
      <c r="P48" s="162"/>
      <c r="Q48" s="160" t="s">
        <v>195</v>
      </c>
      <c r="R48" s="161"/>
      <c r="S48" s="162"/>
      <c r="T48" s="163" t="s">
        <v>194</v>
      </c>
      <c r="U48" s="165"/>
      <c r="V48" s="165"/>
      <c r="W48" s="165"/>
      <c r="X48" s="165"/>
      <c r="Y48" s="165"/>
      <c r="Z48" s="165"/>
      <c r="AA48" s="164"/>
      <c r="AB48" s="163" t="s">
        <v>194</v>
      </c>
      <c r="AC48" s="165"/>
      <c r="AD48" s="165"/>
      <c r="AE48" s="165"/>
      <c r="AF48" s="165"/>
      <c r="AG48" s="165"/>
      <c r="AH48" s="197"/>
      <c r="AI48" s="79"/>
    </row>
    <row r="49" spans="1:35" ht="15.75" thickBot="1" x14ac:dyDescent="0.3">
      <c r="A49" s="80">
        <v>2</v>
      </c>
      <c r="B49" s="157" t="s">
        <v>228</v>
      </c>
      <c r="C49" s="159"/>
      <c r="D49" s="157"/>
      <c r="E49" s="158"/>
      <c r="F49" s="158"/>
      <c r="G49" s="158"/>
      <c r="H49" s="159"/>
      <c r="I49" s="160" t="s">
        <v>227</v>
      </c>
      <c r="J49" s="161"/>
      <c r="K49" s="161"/>
      <c r="L49" s="161"/>
      <c r="M49" s="161"/>
      <c r="N49" s="161"/>
      <c r="O49" s="161"/>
      <c r="P49" s="162"/>
      <c r="Q49" s="160" t="s">
        <v>195</v>
      </c>
      <c r="R49" s="161"/>
      <c r="S49" s="162"/>
      <c r="T49" s="163" t="s">
        <v>194</v>
      </c>
      <c r="U49" s="165"/>
      <c r="V49" s="165"/>
      <c r="W49" s="165"/>
      <c r="X49" s="165"/>
      <c r="Y49" s="165"/>
      <c r="Z49" s="165"/>
      <c r="AA49" s="164"/>
      <c r="AB49" s="163" t="s">
        <v>194</v>
      </c>
      <c r="AC49" s="165"/>
      <c r="AD49" s="165"/>
      <c r="AE49" s="165"/>
      <c r="AF49" s="165"/>
      <c r="AG49" s="165"/>
      <c r="AH49" s="197"/>
      <c r="AI49" s="79"/>
    </row>
    <row r="50" spans="1:35" ht="15.75" thickBot="1" x14ac:dyDescent="0.3">
      <c r="A50" s="80">
        <v>1</v>
      </c>
      <c r="B50" s="157" t="s">
        <v>226</v>
      </c>
      <c r="C50" s="158"/>
      <c r="D50" s="159"/>
      <c r="E50" s="157" t="s">
        <v>224</v>
      </c>
      <c r="F50" s="158"/>
      <c r="G50" s="158"/>
      <c r="H50" s="158"/>
      <c r="I50" s="159"/>
      <c r="J50" s="160">
        <v>0.13</v>
      </c>
      <c r="K50" s="161"/>
      <c r="L50" s="161"/>
      <c r="M50" s="161"/>
      <c r="N50" s="161"/>
      <c r="O50" s="162"/>
      <c r="P50" s="160" t="s">
        <v>195</v>
      </c>
      <c r="Q50" s="161"/>
      <c r="R50" s="161"/>
      <c r="S50" s="161"/>
      <c r="T50" s="162"/>
      <c r="U50" s="163" t="s">
        <v>194</v>
      </c>
      <c r="V50" s="165"/>
      <c r="W50" s="165"/>
      <c r="X50" s="165"/>
      <c r="Y50" s="165"/>
      <c r="Z50" s="165"/>
      <c r="AA50" s="165"/>
      <c r="AB50" s="164"/>
      <c r="AC50" s="163" t="s">
        <v>194</v>
      </c>
      <c r="AD50" s="165"/>
      <c r="AE50" s="165"/>
      <c r="AF50" s="165"/>
      <c r="AG50" s="165"/>
      <c r="AH50" s="197"/>
      <c r="AI50" s="79"/>
    </row>
    <row r="51" spans="1:35" ht="15.75" thickBot="1" x14ac:dyDescent="0.3">
      <c r="A51" s="80">
        <v>2</v>
      </c>
      <c r="B51" s="157" t="s">
        <v>225</v>
      </c>
      <c r="C51" s="158"/>
      <c r="D51" s="159"/>
      <c r="E51" s="157" t="s">
        <v>224</v>
      </c>
      <c r="F51" s="158"/>
      <c r="G51" s="158"/>
      <c r="H51" s="158"/>
      <c r="I51" s="159"/>
      <c r="J51" s="160">
        <v>0.09</v>
      </c>
      <c r="K51" s="161"/>
      <c r="L51" s="161"/>
      <c r="M51" s="161"/>
      <c r="N51" s="161"/>
      <c r="O51" s="162"/>
      <c r="P51" s="160" t="s">
        <v>195</v>
      </c>
      <c r="Q51" s="161"/>
      <c r="R51" s="161"/>
      <c r="S51" s="161"/>
      <c r="T51" s="162"/>
      <c r="U51" s="163" t="s">
        <v>194</v>
      </c>
      <c r="V51" s="165"/>
      <c r="W51" s="165"/>
      <c r="X51" s="165"/>
      <c r="Y51" s="165"/>
      <c r="Z51" s="165"/>
      <c r="AA51" s="165"/>
      <c r="AB51" s="164"/>
      <c r="AC51" s="163" t="s">
        <v>194</v>
      </c>
      <c r="AD51" s="165"/>
      <c r="AE51" s="165"/>
      <c r="AF51" s="165"/>
      <c r="AG51" s="165"/>
      <c r="AH51" s="197"/>
      <c r="AI51" s="79"/>
    </row>
    <row r="52" spans="1:35" x14ac:dyDescent="0.25">
      <c r="A52" s="199"/>
      <c r="B52" s="201" t="s">
        <v>223</v>
      </c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2"/>
      <c r="AI52" s="205"/>
    </row>
    <row r="53" spans="1:35" ht="15.75" thickBot="1" x14ac:dyDescent="0.3">
      <c r="A53" s="200"/>
      <c r="B53" s="203" t="s">
        <v>198</v>
      </c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4"/>
      <c r="AI53" s="205"/>
    </row>
    <row r="54" spans="1:35" x14ac:dyDescent="0.25">
      <c r="A54" s="206" t="s">
        <v>222</v>
      </c>
      <c r="B54" s="206" t="s">
        <v>138</v>
      </c>
      <c r="C54" s="140" t="s">
        <v>221</v>
      </c>
      <c r="D54" s="141"/>
      <c r="E54" s="141"/>
      <c r="F54" s="141"/>
      <c r="G54" s="142"/>
      <c r="H54" s="140" t="s">
        <v>220</v>
      </c>
      <c r="I54" s="141"/>
      <c r="J54" s="141"/>
      <c r="K54" s="141"/>
      <c r="L54" s="142"/>
      <c r="M54" s="140" t="s">
        <v>219</v>
      </c>
      <c r="N54" s="141"/>
      <c r="O54" s="141"/>
      <c r="P54" s="141"/>
      <c r="Q54" s="141"/>
      <c r="R54" s="141"/>
      <c r="S54" s="141"/>
      <c r="T54" s="141"/>
      <c r="U54" s="142"/>
      <c r="V54" s="140" t="s">
        <v>218</v>
      </c>
      <c r="W54" s="142"/>
      <c r="X54" s="140" t="s">
        <v>217</v>
      </c>
      <c r="Y54" s="141"/>
      <c r="Z54" s="142"/>
      <c r="AA54" s="140" t="s">
        <v>216</v>
      </c>
      <c r="AB54" s="141"/>
      <c r="AC54" s="141"/>
      <c r="AD54" s="141"/>
      <c r="AE54" s="141"/>
      <c r="AF54" s="141"/>
      <c r="AG54" s="141"/>
      <c r="AH54" s="146"/>
      <c r="AI54" s="79"/>
    </row>
    <row r="55" spans="1:35" ht="15.75" thickBot="1" x14ac:dyDescent="0.3">
      <c r="A55" s="207"/>
      <c r="B55" s="207"/>
      <c r="C55" s="143"/>
      <c r="D55" s="144"/>
      <c r="E55" s="144"/>
      <c r="F55" s="144"/>
      <c r="G55" s="145"/>
      <c r="H55" s="143"/>
      <c r="I55" s="144"/>
      <c r="J55" s="144"/>
      <c r="K55" s="144"/>
      <c r="L55" s="145"/>
      <c r="M55" s="143"/>
      <c r="N55" s="144"/>
      <c r="O55" s="144"/>
      <c r="P55" s="144"/>
      <c r="Q55" s="144"/>
      <c r="R55" s="144"/>
      <c r="S55" s="144"/>
      <c r="T55" s="144"/>
      <c r="U55" s="145"/>
      <c r="V55" s="143"/>
      <c r="W55" s="145"/>
      <c r="X55" s="143"/>
      <c r="Y55" s="144"/>
      <c r="Z55" s="145"/>
      <c r="AA55" s="143"/>
      <c r="AB55" s="144"/>
      <c r="AC55" s="144"/>
      <c r="AD55" s="144"/>
      <c r="AE55" s="144"/>
      <c r="AF55" s="144"/>
      <c r="AG55" s="144"/>
      <c r="AH55" s="147"/>
      <c r="AI55" s="79"/>
    </row>
    <row r="56" spans="1:35" ht="15.75" thickBot="1" x14ac:dyDescent="0.3">
      <c r="A56" s="83">
        <v>1</v>
      </c>
      <c r="B56" s="82" t="s">
        <v>215</v>
      </c>
      <c r="C56" s="208" t="s">
        <v>201</v>
      </c>
      <c r="D56" s="209"/>
      <c r="E56" s="209"/>
      <c r="F56" s="209"/>
      <c r="G56" s="210"/>
      <c r="H56" s="211">
        <v>50</v>
      </c>
      <c r="I56" s="212"/>
      <c r="J56" s="212"/>
      <c r="K56" s="212"/>
      <c r="L56" s="213"/>
      <c r="M56" s="211" t="s">
        <v>214</v>
      </c>
      <c r="N56" s="212"/>
      <c r="O56" s="212"/>
      <c r="P56" s="212"/>
      <c r="Q56" s="212"/>
      <c r="R56" s="212"/>
      <c r="S56" s="212"/>
      <c r="T56" s="212"/>
      <c r="U56" s="213"/>
      <c r="V56" s="211" t="s">
        <v>195</v>
      </c>
      <c r="W56" s="213"/>
      <c r="X56" s="208" t="s">
        <v>194</v>
      </c>
      <c r="Y56" s="209"/>
      <c r="Z56" s="210"/>
      <c r="AA56" s="208" t="s">
        <v>194</v>
      </c>
      <c r="AB56" s="209"/>
      <c r="AC56" s="209"/>
      <c r="AD56" s="209"/>
      <c r="AE56" s="209"/>
      <c r="AF56" s="209"/>
      <c r="AG56" s="209"/>
      <c r="AH56" s="210"/>
      <c r="AI56" s="79"/>
    </row>
    <row r="57" spans="1:35" ht="15.75" thickBot="1" x14ac:dyDescent="0.3">
      <c r="A57" s="83">
        <v>2</v>
      </c>
      <c r="B57" s="82" t="s">
        <v>213</v>
      </c>
      <c r="C57" s="172" t="s">
        <v>201</v>
      </c>
      <c r="D57" s="174"/>
      <c r="E57" s="174"/>
      <c r="F57" s="174"/>
      <c r="G57" s="173"/>
      <c r="H57" s="166">
        <v>50</v>
      </c>
      <c r="I57" s="167"/>
      <c r="J57" s="167"/>
      <c r="K57" s="167"/>
      <c r="L57" s="168"/>
      <c r="M57" s="166" t="s">
        <v>214</v>
      </c>
      <c r="N57" s="167"/>
      <c r="O57" s="167"/>
      <c r="P57" s="167"/>
      <c r="Q57" s="167"/>
      <c r="R57" s="167"/>
      <c r="S57" s="167"/>
      <c r="T57" s="167"/>
      <c r="U57" s="168"/>
      <c r="V57" s="166" t="s">
        <v>195</v>
      </c>
      <c r="W57" s="168"/>
      <c r="X57" s="172" t="s">
        <v>194</v>
      </c>
      <c r="Y57" s="174"/>
      <c r="Z57" s="173"/>
      <c r="AA57" s="172" t="s">
        <v>194</v>
      </c>
      <c r="AB57" s="174"/>
      <c r="AC57" s="174"/>
      <c r="AD57" s="174"/>
      <c r="AE57" s="174"/>
      <c r="AF57" s="174"/>
      <c r="AG57" s="174"/>
      <c r="AH57" s="173"/>
      <c r="AI57" s="79"/>
    </row>
    <row r="58" spans="1:35" ht="15.75" thickBot="1" x14ac:dyDescent="0.3">
      <c r="A58" s="83">
        <v>4</v>
      </c>
      <c r="B58" s="82" t="s">
        <v>213</v>
      </c>
      <c r="C58" s="172" t="s">
        <v>201</v>
      </c>
      <c r="D58" s="174"/>
      <c r="E58" s="174"/>
      <c r="F58" s="174"/>
      <c r="G58" s="173"/>
      <c r="H58" s="166">
        <v>50</v>
      </c>
      <c r="I58" s="167"/>
      <c r="J58" s="167"/>
      <c r="K58" s="167"/>
      <c r="L58" s="168"/>
      <c r="M58" s="166" t="s">
        <v>206</v>
      </c>
      <c r="N58" s="167"/>
      <c r="O58" s="167"/>
      <c r="P58" s="167"/>
      <c r="Q58" s="167"/>
      <c r="R58" s="167"/>
      <c r="S58" s="167"/>
      <c r="T58" s="167"/>
      <c r="U58" s="168"/>
      <c r="V58" s="166" t="s">
        <v>195</v>
      </c>
      <c r="W58" s="168"/>
      <c r="X58" s="172" t="s">
        <v>194</v>
      </c>
      <c r="Y58" s="174"/>
      <c r="Z58" s="173"/>
      <c r="AA58" s="172" t="s">
        <v>194</v>
      </c>
      <c r="AB58" s="174"/>
      <c r="AC58" s="174"/>
      <c r="AD58" s="174"/>
      <c r="AE58" s="174"/>
      <c r="AF58" s="174"/>
      <c r="AG58" s="174"/>
      <c r="AH58" s="173"/>
      <c r="AI58" s="79"/>
    </row>
    <row r="59" spans="1:35" ht="15.75" thickBot="1" x14ac:dyDescent="0.3">
      <c r="A59" s="83">
        <v>5</v>
      </c>
      <c r="B59" s="82" t="s">
        <v>212</v>
      </c>
      <c r="C59" s="172" t="s">
        <v>201</v>
      </c>
      <c r="D59" s="174"/>
      <c r="E59" s="174"/>
      <c r="F59" s="174"/>
      <c r="G59" s="173"/>
      <c r="H59" s="166">
        <v>50</v>
      </c>
      <c r="I59" s="167"/>
      <c r="J59" s="167"/>
      <c r="K59" s="167"/>
      <c r="L59" s="168"/>
      <c r="M59" s="166" t="s">
        <v>208</v>
      </c>
      <c r="N59" s="167"/>
      <c r="O59" s="167"/>
      <c r="P59" s="167"/>
      <c r="Q59" s="167"/>
      <c r="R59" s="167"/>
      <c r="S59" s="167"/>
      <c r="T59" s="167"/>
      <c r="U59" s="168"/>
      <c r="V59" s="166" t="s">
        <v>195</v>
      </c>
      <c r="W59" s="168"/>
      <c r="X59" s="172" t="s">
        <v>194</v>
      </c>
      <c r="Y59" s="174"/>
      <c r="Z59" s="173"/>
      <c r="AA59" s="172" t="s">
        <v>194</v>
      </c>
      <c r="AB59" s="174"/>
      <c r="AC59" s="174"/>
      <c r="AD59" s="174"/>
      <c r="AE59" s="174"/>
      <c r="AF59" s="174"/>
      <c r="AG59" s="174"/>
      <c r="AH59" s="173"/>
      <c r="AI59" s="79"/>
    </row>
    <row r="60" spans="1:35" ht="15.75" thickBot="1" x14ac:dyDescent="0.3">
      <c r="A60" s="83">
        <v>6</v>
      </c>
      <c r="B60" s="82" t="s">
        <v>210</v>
      </c>
      <c r="C60" s="172" t="s">
        <v>201</v>
      </c>
      <c r="D60" s="174"/>
      <c r="E60" s="174"/>
      <c r="F60" s="174"/>
      <c r="G60" s="173"/>
      <c r="H60" s="166">
        <v>50</v>
      </c>
      <c r="I60" s="167"/>
      <c r="J60" s="167"/>
      <c r="K60" s="167"/>
      <c r="L60" s="168"/>
      <c r="M60" s="166" t="s">
        <v>211</v>
      </c>
      <c r="N60" s="167"/>
      <c r="O60" s="167"/>
      <c r="P60" s="167"/>
      <c r="Q60" s="167"/>
      <c r="R60" s="167"/>
      <c r="S60" s="167"/>
      <c r="T60" s="167"/>
      <c r="U60" s="168"/>
      <c r="V60" s="166" t="s">
        <v>195</v>
      </c>
      <c r="W60" s="168"/>
      <c r="X60" s="172" t="s">
        <v>194</v>
      </c>
      <c r="Y60" s="174"/>
      <c r="Z60" s="173"/>
      <c r="AA60" s="172" t="s">
        <v>194</v>
      </c>
      <c r="AB60" s="174"/>
      <c r="AC60" s="174"/>
      <c r="AD60" s="174"/>
      <c r="AE60" s="174"/>
      <c r="AF60" s="174"/>
      <c r="AG60" s="174"/>
      <c r="AH60" s="173"/>
      <c r="AI60" s="79"/>
    </row>
    <row r="61" spans="1:35" ht="15.75" thickBot="1" x14ac:dyDescent="0.3">
      <c r="A61" s="83">
        <v>7</v>
      </c>
      <c r="B61" s="82" t="s">
        <v>210</v>
      </c>
      <c r="C61" s="172" t="s">
        <v>201</v>
      </c>
      <c r="D61" s="174"/>
      <c r="E61" s="174"/>
      <c r="F61" s="174"/>
      <c r="G61" s="173"/>
      <c r="H61" s="166">
        <v>50</v>
      </c>
      <c r="I61" s="167"/>
      <c r="J61" s="167"/>
      <c r="K61" s="167"/>
      <c r="L61" s="168"/>
      <c r="M61" s="166" t="s">
        <v>209</v>
      </c>
      <c r="N61" s="167"/>
      <c r="O61" s="167"/>
      <c r="P61" s="167"/>
      <c r="Q61" s="167"/>
      <c r="R61" s="167"/>
      <c r="S61" s="167"/>
      <c r="T61" s="167"/>
      <c r="U61" s="168"/>
      <c r="V61" s="166" t="s">
        <v>195</v>
      </c>
      <c r="W61" s="168"/>
      <c r="X61" s="172" t="s">
        <v>194</v>
      </c>
      <c r="Y61" s="174"/>
      <c r="Z61" s="173"/>
      <c r="AA61" s="172" t="s">
        <v>194</v>
      </c>
      <c r="AB61" s="174"/>
      <c r="AC61" s="174"/>
      <c r="AD61" s="174"/>
      <c r="AE61" s="174"/>
      <c r="AF61" s="174"/>
      <c r="AG61" s="174"/>
      <c r="AH61" s="173"/>
      <c r="AI61" s="79"/>
    </row>
    <row r="62" spans="1:35" ht="15.75" thickBot="1" x14ac:dyDescent="0.3">
      <c r="A62" s="83">
        <v>8</v>
      </c>
      <c r="B62" s="82" t="s">
        <v>207</v>
      </c>
      <c r="C62" s="172" t="s">
        <v>201</v>
      </c>
      <c r="D62" s="174"/>
      <c r="E62" s="174"/>
      <c r="F62" s="174"/>
      <c r="G62" s="173"/>
      <c r="H62" s="166">
        <v>50</v>
      </c>
      <c r="I62" s="167"/>
      <c r="J62" s="167"/>
      <c r="K62" s="167"/>
      <c r="L62" s="168"/>
      <c r="M62" s="166" t="s">
        <v>208</v>
      </c>
      <c r="N62" s="167"/>
      <c r="O62" s="167"/>
      <c r="P62" s="167"/>
      <c r="Q62" s="167"/>
      <c r="R62" s="167"/>
      <c r="S62" s="167"/>
      <c r="T62" s="167"/>
      <c r="U62" s="168"/>
      <c r="V62" s="166" t="s">
        <v>195</v>
      </c>
      <c r="W62" s="168"/>
      <c r="X62" s="172" t="s">
        <v>194</v>
      </c>
      <c r="Y62" s="174"/>
      <c r="Z62" s="173"/>
      <c r="AA62" s="172" t="s">
        <v>194</v>
      </c>
      <c r="AB62" s="174"/>
      <c r="AC62" s="174"/>
      <c r="AD62" s="174"/>
      <c r="AE62" s="174"/>
      <c r="AF62" s="174"/>
      <c r="AG62" s="174"/>
      <c r="AH62" s="173"/>
      <c r="AI62" s="79"/>
    </row>
    <row r="63" spans="1:35" ht="15.75" thickBot="1" x14ac:dyDescent="0.3">
      <c r="A63" s="83">
        <v>9</v>
      </c>
      <c r="B63" s="82" t="s">
        <v>207</v>
      </c>
      <c r="C63" s="172" t="s">
        <v>201</v>
      </c>
      <c r="D63" s="174"/>
      <c r="E63" s="174"/>
      <c r="F63" s="174"/>
      <c r="G63" s="173"/>
      <c r="H63" s="166">
        <v>50</v>
      </c>
      <c r="I63" s="167"/>
      <c r="J63" s="167"/>
      <c r="K63" s="167"/>
      <c r="L63" s="168"/>
      <c r="M63" s="166" t="s">
        <v>206</v>
      </c>
      <c r="N63" s="167"/>
      <c r="O63" s="167"/>
      <c r="P63" s="167"/>
      <c r="Q63" s="167"/>
      <c r="R63" s="167"/>
      <c r="S63" s="167"/>
      <c r="T63" s="167"/>
      <c r="U63" s="168"/>
      <c r="V63" s="166" t="s">
        <v>195</v>
      </c>
      <c r="W63" s="168"/>
      <c r="X63" s="172" t="s">
        <v>194</v>
      </c>
      <c r="Y63" s="174"/>
      <c r="Z63" s="173"/>
      <c r="AA63" s="172" t="s">
        <v>194</v>
      </c>
      <c r="AB63" s="174"/>
      <c r="AC63" s="174"/>
      <c r="AD63" s="174"/>
      <c r="AE63" s="174"/>
      <c r="AF63" s="174"/>
      <c r="AG63" s="174"/>
      <c r="AH63" s="173"/>
      <c r="AI63" s="79"/>
    </row>
    <row r="64" spans="1:35" ht="15.75" thickBot="1" x14ac:dyDescent="0.3">
      <c r="A64" s="83">
        <v>10</v>
      </c>
      <c r="B64" s="82" t="s">
        <v>204</v>
      </c>
      <c r="C64" s="172" t="s">
        <v>201</v>
      </c>
      <c r="D64" s="174"/>
      <c r="E64" s="174"/>
      <c r="F64" s="174"/>
      <c r="G64" s="173"/>
      <c r="H64" s="166">
        <v>50</v>
      </c>
      <c r="I64" s="167"/>
      <c r="J64" s="167"/>
      <c r="K64" s="167"/>
      <c r="L64" s="168"/>
      <c r="M64" s="166" t="s">
        <v>205</v>
      </c>
      <c r="N64" s="167"/>
      <c r="O64" s="167"/>
      <c r="P64" s="167"/>
      <c r="Q64" s="167"/>
      <c r="R64" s="167"/>
      <c r="S64" s="167"/>
      <c r="T64" s="167"/>
      <c r="U64" s="168"/>
      <c r="V64" s="166" t="s">
        <v>195</v>
      </c>
      <c r="W64" s="168"/>
      <c r="X64" s="172" t="s">
        <v>194</v>
      </c>
      <c r="Y64" s="174"/>
      <c r="Z64" s="173"/>
      <c r="AA64" s="172" t="s">
        <v>194</v>
      </c>
      <c r="AB64" s="174"/>
      <c r="AC64" s="174"/>
      <c r="AD64" s="174"/>
      <c r="AE64" s="174"/>
      <c r="AF64" s="174"/>
      <c r="AG64" s="174"/>
      <c r="AH64" s="173"/>
      <c r="AI64" s="79"/>
    </row>
    <row r="65" spans="1:35" ht="15.75" thickBot="1" x14ac:dyDescent="0.3">
      <c r="A65" s="83">
        <v>11</v>
      </c>
      <c r="B65" s="82" t="s">
        <v>204</v>
      </c>
      <c r="C65" s="172" t="s">
        <v>201</v>
      </c>
      <c r="D65" s="174"/>
      <c r="E65" s="174"/>
      <c r="F65" s="174"/>
      <c r="G65" s="173"/>
      <c r="H65" s="214">
        <v>50</v>
      </c>
      <c r="I65" s="215"/>
      <c r="J65" s="215"/>
      <c r="K65" s="215"/>
      <c r="L65" s="216"/>
      <c r="M65" s="166" t="s">
        <v>203</v>
      </c>
      <c r="N65" s="167"/>
      <c r="O65" s="167"/>
      <c r="P65" s="167"/>
      <c r="Q65" s="167"/>
      <c r="R65" s="167"/>
      <c r="S65" s="167"/>
      <c r="T65" s="167"/>
      <c r="U65" s="168"/>
      <c r="V65" s="166" t="s">
        <v>195</v>
      </c>
      <c r="W65" s="168"/>
      <c r="X65" s="172" t="s">
        <v>194</v>
      </c>
      <c r="Y65" s="174"/>
      <c r="Z65" s="173"/>
      <c r="AA65" s="172" t="s">
        <v>194</v>
      </c>
      <c r="AB65" s="174"/>
      <c r="AC65" s="174"/>
      <c r="AD65" s="174"/>
      <c r="AE65" s="174"/>
      <c r="AF65" s="174"/>
      <c r="AG65" s="174"/>
      <c r="AH65" s="173"/>
      <c r="AI65" s="79"/>
    </row>
    <row r="66" spans="1:35" ht="15.75" thickBot="1" x14ac:dyDescent="0.3">
      <c r="A66" s="80">
        <v>12</v>
      </c>
      <c r="B66" s="84" t="s">
        <v>202</v>
      </c>
      <c r="C66" s="217" t="s">
        <v>201</v>
      </c>
      <c r="D66" s="218"/>
      <c r="E66" s="218"/>
      <c r="F66" s="218"/>
      <c r="G66" s="219"/>
      <c r="H66" s="157">
        <v>50</v>
      </c>
      <c r="I66" s="158"/>
      <c r="J66" s="158"/>
      <c r="K66" s="158"/>
      <c r="L66" s="159"/>
      <c r="M66" s="157">
        <v>1.4</v>
      </c>
      <c r="N66" s="158"/>
      <c r="O66" s="158"/>
      <c r="P66" s="158"/>
      <c r="Q66" s="158"/>
      <c r="R66" s="158"/>
      <c r="S66" s="158"/>
      <c r="T66" s="158"/>
      <c r="U66" s="159"/>
      <c r="V66" s="157" t="s">
        <v>195</v>
      </c>
      <c r="W66" s="159"/>
      <c r="X66" s="163" t="s">
        <v>194</v>
      </c>
      <c r="Y66" s="165"/>
      <c r="Z66" s="197"/>
      <c r="AA66" s="220" t="s">
        <v>194</v>
      </c>
      <c r="AB66" s="165"/>
      <c r="AC66" s="165"/>
      <c r="AD66" s="165"/>
      <c r="AE66" s="165"/>
      <c r="AF66" s="165"/>
      <c r="AG66" s="165"/>
      <c r="AH66" s="197"/>
      <c r="AI66" s="79"/>
    </row>
    <row r="67" spans="1:35" ht="15.75" thickBot="1" x14ac:dyDescent="0.3">
      <c r="A67" s="80">
        <v>12</v>
      </c>
      <c r="B67" s="84" t="s">
        <v>202</v>
      </c>
      <c r="C67" s="217" t="s">
        <v>201</v>
      </c>
      <c r="D67" s="218"/>
      <c r="E67" s="218"/>
      <c r="F67" s="218"/>
      <c r="G67" s="219"/>
      <c r="H67" s="157">
        <v>50</v>
      </c>
      <c r="I67" s="158"/>
      <c r="J67" s="158"/>
      <c r="K67" s="158"/>
      <c r="L67" s="159"/>
      <c r="M67" s="157">
        <v>1.6</v>
      </c>
      <c r="N67" s="158"/>
      <c r="O67" s="158"/>
      <c r="P67" s="158"/>
      <c r="Q67" s="158"/>
      <c r="R67" s="158"/>
      <c r="S67" s="158"/>
      <c r="T67" s="158"/>
      <c r="U67" s="159"/>
      <c r="V67" s="157" t="s">
        <v>195</v>
      </c>
      <c r="W67" s="159"/>
      <c r="X67" s="163" t="s">
        <v>194</v>
      </c>
      <c r="Y67" s="165"/>
      <c r="Z67" s="197"/>
      <c r="AA67" s="220" t="s">
        <v>194</v>
      </c>
      <c r="AB67" s="165"/>
      <c r="AC67" s="165"/>
      <c r="AD67" s="165"/>
      <c r="AE67" s="165"/>
      <c r="AF67" s="165"/>
      <c r="AG67" s="165"/>
      <c r="AH67" s="197"/>
      <c r="AI67" s="79"/>
    </row>
    <row r="68" spans="1:35" ht="15.75" thickBot="1" x14ac:dyDescent="0.3">
      <c r="A68" s="83">
        <v>13</v>
      </c>
      <c r="B68" s="82" t="s">
        <v>202</v>
      </c>
      <c r="C68" s="172" t="s">
        <v>201</v>
      </c>
      <c r="D68" s="174"/>
      <c r="E68" s="174"/>
      <c r="F68" s="174"/>
      <c r="G68" s="173"/>
      <c r="H68" s="166">
        <v>50</v>
      </c>
      <c r="I68" s="167"/>
      <c r="J68" s="167"/>
      <c r="K68" s="167"/>
      <c r="L68" s="168"/>
      <c r="M68" s="166" t="s">
        <v>203</v>
      </c>
      <c r="N68" s="167"/>
      <c r="O68" s="167"/>
      <c r="P68" s="167"/>
      <c r="Q68" s="167"/>
      <c r="R68" s="167"/>
      <c r="S68" s="167"/>
      <c r="T68" s="167"/>
      <c r="U68" s="168"/>
      <c r="V68" s="166" t="s">
        <v>195</v>
      </c>
      <c r="W68" s="168"/>
      <c r="X68" s="172" t="s">
        <v>194</v>
      </c>
      <c r="Y68" s="174"/>
      <c r="Z68" s="173"/>
      <c r="AA68" s="172" t="s">
        <v>194</v>
      </c>
      <c r="AB68" s="174"/>
      <c r="AC68" s="174"/>
      <c r="AD68" s="174"/>
      <c r="AE68" s="174"/>
      <c r="AF68" s="174"/>
      <c r="AG68" s="174"/>
      <c r="AH68" s="173"/>
      <c r="AI68" s="79"/>
    </row>
    <row r="69" spans="1:35" ht="15.75" thickBot="1" x14ac:dyDescent="0.3">
      <c r="A69" s="80">
        <v>14</v>
      </c>
      <c r="B69" s="84" t="s">
        <v>202</v>
      </c>
      <c r="C69" s="217" t="s">
        <v>201</v>
      </c>
      <c r="D69" s="218"/>
      <c r="E69" s="218"/>
      <c r="F69" s="218"/>
      <c r="G69" s="219"/>
      <c r="H69" s="157">
        <v>50</v>
      </c>
      <c r="I69" s="158"/>
      <c r="J69" s="158"/>
      <c r="K69" s="158"/>
      <c r="L69" s="159"/>
      <c r="M69" s="157">
        <v>2.2999999999999998</v>
      </c>
      <c r="N69" s="158"/>
      <c r="O69" s="158"/>
      <c r="P69" s="158"/>
      <c r="Q69" s="158"/>
      <c r="R69" s="158"/>
      <c r="S69" s="158"/>
      <c r="T69" s="158"/>
      <c r="U69" s="159"/>
      <c r="V69" s="157" t="s">
        <v>195</v>
      </c>
      <c r="W69" s="159"/>
      <c r="X69" s="163" t="s">
        <v>194</v>
      </c>
      <c r="Y69" s="165"/>
      <c r="Z69" s="197"/>
      <c r="AA69" s="220" t="s">
        <v>194</v>
      </c>
      <c r="AB69" s="165"/>
      <c r="AC69" s="165"/>
      <c r="AD69" s="165"/>
      <c r="AE69" s="165"/>
      <c r="AF69" s="165"/>
      <c r="AG69" s="165"/>
      <c r="AH69" s="197"/>
      <c r="AI69" s="79"/>
    </row>
    <row r="70" spans="1:35" ht="15.75" thickBot="1" x14ac:dyDescent="0.3">
      <c r="A70" s="83">
        <v>15</v>
      </c>
      <c r="B70" s="82" t="s">
        <v>202</v>
      </c>
      <c r="C70" s="172" t="s">
        <v>201</v>
      </c>
      <c r="D70" s="174"/>
      <c r="E70" s="174"/>
      <c r="F70" s="174"/>
      <c r="G70" s="173"/>
      <c r="H70" s="166">
        <v>50</v>
      </c>
      <c r="I70" s="167"/>
      <c r="J70" s="167"/>
      <c r="K70" s="167"/>
      <c r="L70" s="168"/>
      <c r="M70" s="166" t="s">
        <v>200</v>
      </c>
      <c r="N70" s="167"/>
      <c r="O70" s="167"/>
      <c r="P70" s="167"/>
      <c r="Q70" s="167"/>
      <c r="R70" s="167"/>
      <c r="S70" s="167"/>
      <c r="T70" s="167"/>
      <c r="U70" s="168"/>
      <c r="V70" s="166" t="s">
        <v>195</v>
      </c>
      <c r="W70" s="168"/>
      <c r="X70" s="172" t="s">
        <v>194</v>
      </c>
      <c r="Y70" s="174"/>
      <c r="Z70" s="173"/>
      <c r="AA70" s="172" t="s">
        <v>194</v>
      </c>
      <c r="AB70" s="174"/>
      <c r="AC70" s="174"/>
      <c r="AD70" s="174"/>
      <c r="AE70" s="174"/>
      <c r="AF70" s="174"/>
      <c r="AG70" s="174"/>
      <c r="AH70" s="173"/>
      <c r="AI70" s="79"/>
    </row>
    <row r="71" spans="1:35" x14ac:dyDescent="0.25">
      <c r="A71" s="221"/>
      <c r="B71" s="199"/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222"/>
      <c r="AI71" s="205"/>
    </row>
    <row r="72" spans="1:35" x14ac:dyDescent="0.25">
      <c r="A72" s="223" t="s">
        <v>199</v>
      </c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5"/>
      <c r="AI72" s="205"/>
    </row>
    <row r="73" spans="1:35" ht="15.75" thickBot="1" x14ac:dyDescent="0.3">
      <c r="A73" s="226" t="s">
        <v>198</v>
      </c>
      <c r="B73" s="227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8"/>
      <c r="AI73" s="205"/>
    </row>
    <row r="74" spans="1:35" ht="15.75" thickBot="1" x14ac:dyDescent="0.3">
      <c r="A74" s="81">
        <v>1</v>
      </c>
      <c r="B74" s="157" t="s">
        <v>197</v>
      </c>
      <c r="C74" s="158"/>
      <c r="D74" s="158"/>
      <c r="E74" s="158"/>
      <c r="F74" s="158"/>
      <c r="G74" s="159"/>
      <c r="H74" s="157">
        <v>1.5</v>
      </c>
      <c r="I74" s="158"/>
      <c r="J74" s="159"/>
      <c r="K74" s="157">
        <v>20</v>
      </c>
      <c r="L74" s="158"/>
      <c r="M74" s="159"/>
      <c r="N74" s="157" t="s">
        <v>196</v>
      </c>
      <c r="O74" s="158"/>
      <c r="P74" s="158"/>
      <c r="Q74" s="158"/>
      <c r="R74" s="158"/>
      <c r="S74" s="158"/>
      <c r="T74" s="158"/>
      <c r="U74" s="158"/>
      <c r="V74" s="159"/>
      <c r="W74" s="157" t="s">
        <v>195</v>
      </c>
      <c r="X74" s="159"/>
      <c r="Y74" s="163" t="s">
        <v>194</v>
      </c>
      <c r="Z74" s="165"/>
      <c r="AA74" s="165"/>
      <c r="AB74" s="165"/>
      <c r="AC74" s="165"/>
      <c r="AD74" s="164"/>
      <c r="AE74" s="163" t="s">
        <v>194</v>
      </c>
      <c r="AF74" s="165"/>
      <c r="AG74" s="165"/>
      <c r="AH74" s="197"/>
      <c r="AI74" s="79"/>
    </row>
    <row r="75" spans="1:35" ht="15.75" thickBot="1" x14ac:dyDescent="0.3">
      <c r="A75" s="80">
        <v>2</v>
      </c>
      <c r="B75" s="157" t="s">
        <v>197</v>
      </c>
      <c r="C75" s="158"/>
      <c r="D75" s="158"/>
      <c r="E75" s="158"/>
      <c r="F75" s="158"/>
      <c r="G75" s="159"/>
      <c r="H75" s="157">
        <v>1.8</v>
      </c>
      <c r="I75" s="158"/>
      <c r="J75" s="159"/>
      <c r="K75" s="157">
        <v>20</v>
      </c>
      <c r="L75" s="158"/>
      <c r="M75" s="159"/>
      <c r="N75" s="157" t="s">
        <v>196</v>
      </c>
      <c r="O75" s="158"/>
      <c r="P75" s="158"/>
      <c r="Q75" s="158"/>
      <c r="R75" s="158"/>
      <c r="S75" s="158"/>
      <c r="T75" s="158"/>
      <c r="U75" s="158"/>
      <c r="V75" s="159"/>
      <c r="W75" s="157" t="s">
        <v>195</v>
      </c>
      <c r="X75" s="159"/>
      <c r="Y75" s="163" t="s">
        <v>194</v>
      </c>
      <c r="Z75" s="165"/>
      <c r="AA75" s="165"/>
      <c r="AB75" s="165"/>
      <c r="AC75" s="165"/>
      <c r="AD75" s="164"/>
      <c r="AE75" s="163" t="s">
        <v>194</v>
      </c>
      <c r="AF75" s="165"/>
      <c r="AG75" s="165"/>
      <c r="AH75" s="197"/>
      <c r="AI75" s="79"/>
    </row>
    <row r="76" spans="1:35" ht="15.75" thickBot="1" x14ac:dyDescent="0.3">
      <c r="A76" s="80">
        <v>3</v>
      </c>
      <c r="B76" s="157" t="s">
        <v>197</v>
      </c>
      <c r="C76" s="158"/>
      <c r="D76" s="158"/>
      <c r="E76" s="158"/>
      <c r="F76" s="158"/>
      <c r="G76" s="159"/>
      <c r="H76" s="157">
        <v>2</v>
      </c>
      <c r="I76" s="158"/>
      <c r="J76" s="159"/>
      <c r="K76" s="157">
        <v>20</v>
      </c>
      <c r="L76" s="158"/>
      <c r="M76" s="159"/>
      <c r="N76" s="157" t="s">
        <v>196</v>
      </c>
      <c r="O76" s="158"/>
      <c r="P76" s="158"/>
      <c r="Q76" s="158"/>
      <c r="R76" s="158"/>
      <c r="S76" s="158"/>
      <c r="T76" s="158"/>
      <c r="U76" s="158"/>
      <c r="V76" s="159"/>
      <c r="W76" s="157" t="s">
        <v>195</v>
      </c>
      <c r="X76" s="159"/>
      <c r="Y76" s="163" t="s">
        <v>194</v>
      </c>
      <c r="Z76" s="165"/>
      <c r="AA76" s="165"/>
      <c r="AB76" s="165"/>
      <c r="AC76" s="165"/>
      <c r="AD76" s="164"/>
      <c r="AE76" s="163" t="s">
        <v>194</v>
      </c>
      <c r="AF76" s="165"/>
      <c r="AG76" s="165"/>
      <c r="AH76" s="197"/>
      <c r="AI76" s="79"/>
    </row>
  </sheetData>
  <mergeCells count="418">
    <mergeCell ref="AE76:AH76"/>
    <mergeCell ref="B76:G76"/>
    <mergeCell ref="H76:J76"/>
    <mergeCell ref="K76:M76"/>
    <mergeCell ref="N76:V76"/>
    <mergeCell ref="W76:X76"/>
    <mergeCell ref="Y76:AD76"/>
    <mergeCell ref="AI71:AI73"/>
    <mergeCell ref="B74:G74"/>
    <mergeCell ref="H74:J74"/>
    <mergeCell ref="K74:M74"/>
    <mergeCell ref="N74:V74"/>
    <mergeCell ref="W74:X74"/>
    <mergeCell ref="Y74:AD74"/>
    <mergeCell ref="AE74:AH74"/>
    <mergeCell ref="B75:G75"/>
    <mergeCell ref="H75:J75"/>
    <mergeCell ref="K75:M75"/>
    <mergeCell ref="N75:V75"/>
    <mergeCell ref="W75:X75"/>
    <mergeCell ref="Y75:AD75"/>
    <mergeCell ref="AE75:AH75"/>
    <mergeCell ref="C70:G70"/>
    <mergeCell ref="H70:L70"/>
    <mergeCell ref="M70:U70"/>
    <mergeCell ref="V70:W70"/>
    <mergeCell ref="X70:Z70"/>
    <mergeCell ref="AA70:AH70"/>
    <mergeCell ref="A71:AH71"/>
    <mergeCell ref="A72:AH72"/>
    <mergeCell ref="A73:AH73"/>
    <mergeCell ref="C68:G68"/>
    <mergeCell ref="H68:L68"/>
    <mergeCell ref="M68:U68"/>
    <mergeCell ref="V68:W68"/>
    <mergeCell ref="X68:Z68"/>
    <mergeCell ref="AA68:AH68"/>
    <mergeCell ref="C69:G69"/>
    <mergeCell ref="H69:L69"/>
    <mergeCell ref="M69:U69"/>
    <mergeCell ref="V69:W69"/>
    <mergeCell ref="X69:Z69"/>
    <mergeCell ref="AA69:AH69"/>
    <mergeCell ref="C66:G66"/>
    <mergeCell ref="H66:L66"/>
    <mergeCell ref="M66:U66"/>
    <mergeCell ref="V66:W66"/>
    <mergeCell ref="X66:Z66"/>
    <mergeCell ref="AA66:AH66"/>
    <mergeCell ref="C67:G67"/>
    <mergeCell ref="H67:L67"/>
    <mergeCell ref="M67:U67"/>
    <mergeCell ref="V67:W67"/>
    <mergeCell ref="X67:Z67"/>
    <mergeCell ref="AA67:AH67"/>
    <mergeCell ref="C64:G64"/>
    <mergeCell ref="H64:L64"/>
    <mergeCell ref="M64:U64"/>
    <mergeCell ref="V64:W64"/>
    <mergeCell ref="X64:Z64"/>
    <mergeCell ref="AA64:AH64"/>
    <mergeCell ref="C65:G65"/>
    <mergeCell ref="H65:L65"/>
    <mergeCell ref="M65:U65"/>
    <mergeCell ref="V65:W65"/>
    <mergeCell ref="X65:Z65"/>
    <mergeCell ref="AA65:AH65"/>
    <mergeCell ref="C62:G62"/>
    <mergeCell ref="H62:L62"/>
    <mergeCell ref="M62:U62"/>
    <mergeCell ref="V62:W62"/>
    <mergeCell ref="X62:Z62"/>
    <mergeCell ref="AA62:AH62"/>
    <mergeCell ref="C63:G63"/>
    <mergeCell ref="H63:L63"/>
    <mergeCell ref="M63:U63"/>
    <mergeCell ref="V63:W63"/>
    <mergeCell ref="X63:Z63"/>
    <mergeCell ref="AA63:AH63"/>
    <mergeCell ref="C60:G60"/>
    <mergeCell ref="H60:L60"/>
    <mergeCell ref="M60:U60"/>
    <mergeCell ref="V60:W60"/>
    <mergeCell ref="X60:Z60"/>
    <mergeCell ref="AA60:AH60"/>
    <mergeCell ref="C61:G61"/>
    <mergeCell ref="H61:L61"/>
    <mergeCell ref="M61:U61"/>
    <mergeCell ref="V61:W61"/>
    <mergeCell ref="X61:Z61"/>
    <mergeCell ref="AA61:AH61"/>
    <mergeCell ref="C58:G58"/>
    <mergeCell ref="H58:L58"/>
    <mergeCell ref="M58:U58"/>
    <mergeCell ref="V58:W58"/>
    <mergeCell ref="X58:Z58"/>
    <mergeCell ref="AA58:AH58"/>
    <mergeCell ref="C59:G59"/>
    <mergeCell ref="H59:L59"/>
    <mergeCell ref="M59:U59"/>
    <mergeCell ref="V59:W59"/>
    <mergeCell ref="X59:Z59"/>
    <mergeCell ref="AA59:AH59"/>
    <mergeCell ref="C56:G56"/>
    <mergeCell ref="H56:L56"/>
    <mergeCell ref="M56:U56"/>
    <mergeCell ref="V56:W56"/>
    <mergeCell ref="X56:Z56"/>
    <mergeCell ref="AA56:AH56"/>
    <mergeCell ref="C57:G57"/>
    <mergeCell ref="H57:L57"/>
    <mergeCell ref="M57:U57"/>
    <mergeCell ref="V57:W57"/>
    <mergeCell ref="X57:Z57"/>
    <mergeCell ref="AA57:AH57"/>
    <mergeCell ref="AI52:AI53"/>
    <mergeCell ref="A54:A55"/>
    <mergeCell ref="B54:B55"/>
    <mergeCell ref="C54:G55"/>
    <mergeCell ref="H54:L55"/>
    <mergeCell ref="M54:U55"/>
    <mergeCell ref="V54:W55"/>
    <mergeCell ref="X54:Z55"/>
    <mergeCell ref="AA54:AH55"/>
    <mergeCell ref="B51:D51"/>
    <mergeCell ref="E51:I51"/>
    <mergeCell ref="J51:O51"/>
    <mergeCell ref="P51:T51"/>
    <mergeCell ref="U51:AB51"/>
    <mergeCell ref="AC51:AH51"/>
    <mergeCell ref="A52:A53"/>
    <mergeCell ref="B52:AH52"/>
    <mergeCell ref="B53:AH53"/>
    <mergeCell ref="B49:C49"/>
    <mergeCell ref="D49:H49"/>
    <mergeCell ref="I49:P49"/>
    <mergeCell ref="Q49:S49"/>
    <mergeCell ref="T49:AA49"/>
    <mergeCell ref="AB49:AH49"/>
    <mergeCell ref="B50:D50"/>
    <mergeCell ref="E50:I50"/>
    <mergeCell ref="J50:O50"/>
    <mergeCell ref="P50:T50"/>
    <mergeCell ref="U50:AB50"/>
    <mergeCell ref="AC50:AH50"/>
    <mergeCell ref="B46:K46"/>
    <mergeCell ref="L46:R46"/>
    <mergeCell ref="S46:Y46"/>
    <mergeCell ref="Z46:AC46"/>
    <mergeCell ref="AD46:AE46"/>
    <mergeCell ref="AF46:AH46"/>
    <mergeCell ref="B47:AF47"/>
    <mergeCell ref="B48:C48"/>
    <mergeCell ref="D48:H48"/>
    <mergeCell ref="I48:P48"/>
    <mergeCell ref="Q48:S48"/>
    <mergeCell ref="T48:AA48"/>
    <mergeCell ref="AB48:AH48"/>
    <mergeCell ref="B44:K44"/>
    <mergeCell ref="L44:R44"/>
    <mergeCell ref="S44:Y44"/>
    <mergeCell ref="Z44:AC44"/>
    <mergeCell ref="AD44:AE44"/>
    <mergeCell ref="AF44:AH44"/>
    <mergeCell ref="B45:K45"/>
    <mergeCell ref="L45:R45"/>
    <mergeCell ref="S45:Y45"/>
    <mergeCell ref="Z45:AC45"/>
    <mergeCell ref="AD45:AE45"/>
    <mergeCell ref="AF45:AH45"/>
    <mergeCell ref="B42:K42"/>
    <mergeCell ref="L42:R42"/>
    <mergeCell ref="S42:Y42"/>
    <mergeCell ref="Z42:AC42"/>
    <mergeCell ref="AD42:AE42"/>
    <mergeCell ref="AF42:AH42"/>
    <mergeCell ref="B43:K43"/>
    <mergeCell ref="L43:R43"/>
    <mergeCell ref="S43:Y43"/>
    <mergeCell ref="Z43:AC43"/>
    <mergeCell ref="AD43:AE43"/>
    <mergeCell ref="AF43:AH43"/>
    <mergeCell ref="A41:R41"/>
    <mergeCell ref="S41:Y41"/>
    <mergeCell ref="Z41:AC41"/>
    <mergeCell ref="AD41:AE41"/>
    <mergeCell ref="AF41:AH41"/>
    <mergeCell ref="B40:E40"/>
    <mergeCell ref="F40:K40"/>
    <mergeCell ref="L40:N40"/>
    <mergeCell ref="O40:R40"/>
    <mergeCell ref="S40:Y40"/>
    <mergeCell ref="Z40:AC40"/>
    <mergeCell ref="B38:R38"/>
    <mergeCell ref="S38:Y38"/>
    <mergeCell ref="Z38:AC38"/>
    <mergeCell ref="AD38:AE38"/>
    <mergeCell ref="AD40:AF40"/>
    <mergeCell ref="AF38:AH38"/>
    <mergeCell ref="B39:R39"/>
    <mergeCell ref="S39:Y39"/>
    <mergeCell ref="Z39:AC39"/>
    <mergeCell ref="AD39:AE39"/>
    <mergeCell ref="AF39:AH39"/>
    <mergeCell ref="B36:R36"/>
    <mergeCell ref="S36:Y36"/>
    <mergeCell ref="Z36:AC36"/>
    <mergeCell ref="AD36:AE36"/>
    <mergeCell ref="AF36:AH36"/>
    <mergeCell ref="B37:R37"/>
    <mergeCell ref="S37:Y37"/>
    <mergeCell ref="Z37:AC37"/>
    <mergeCell ref="AD37:AE37"/>
    <mergeCell ref="AF37:AH37"/>
    <mergeCell ref="B34:R34"/>
    <mergeCell ref="S34:Y34"/>
    <mergeCell ref="Z34:AC34"/>
    <mergeCell ref="AD34:AE34"/>
    <mergeCell ref="AF34:AH34"/>
    <mergeCell ref="B35:R35"/>
    <mergeCell ref="S35:Y35"/>
    <mergeCell ref="Z35:AC35"/>
    <mergeCell ref="B32:E32"/>
    <mergeCell ref="F32:K32"/>
    <mergeCell ref="L32:N32"/>
    <mergeCell ref="O32:R32"/>
    <mergeCell ref="S32:Y32"/>
    <mergeCell ref="Z32:AC32"/>
    <mergeCell ref="AD35:AE35"/>
    <mergeCell ref="AF35:AH35"/>
    <mergeCell ref="AD32:AF32"/>
    <mergeCell ref="B33:E33"/>
    <mergeCell ref="F33:K33"/>
    <mergeCell ref="L33:N33"/>
    <mergeCell ref="O33:R33"/>
    <mergeCell ref="S33:Y33"/>
    <mergeCell ref="Z33:AC33"/>
    <mergeCell ref="AD33:AF33"/>
    <mergeCell ref="B30:K30"/>
    <mergeCell ref="L30:R30"/>
    <mergeCell ref="S30:Y30"/>
    <mergeCell ref="Z30:AC30"/>
    <mergeCell ref="AD30:AE30"/>
    <mergeCell ref="AF30:AH30"/>
    <mergeCell ref="B31:K31"/>
    <mergeCell ref="L31:R31"/>
    <mergeCell ref="S31:Y31"/>
    <mergeCell ref="Z31:AC31"/>
    <mergeCell ref="AD31:AE31"/>
    <mergeCell ref="AF31:AH31"/>
    <mergeCell ref="B28:K28"/>
    <mergeCell ref="L28:R28"/>
    <mergeCell ref="S28:Y28"/>
    <mergeCell ref="Z28:AC28"/>
    <mergeCell ref="AD28:AE28"/>
    <mergeCell ref="AF28:AH28"/>
    <mergeCell ref="B29:K29"/>
    <mergeCell ref="L29:R29"/>
    <mergeCell ref="S29:Y29"/>
    <mergeCell ref="Z29:AC29"/>
    <mergeCell ref="AD29:AE29"/>
    <mergeCell ref="AF29:AH29"/>
    <mergeCell ref="B26:K26"/>
    <mergeCell ref="L26:R26"/>
    <mergeCell ref="S26:Y26"/>
    <mergeCell ref="Z26:AC26"/>
    <mergeCell ref="AD26:AE26"/>
    <mergeCell ref="AF26:AH26"/>
    <mergeCell ref="B27:K27"/>
    <mergeCell ref="L27:R27"/>
    <mergeCell ref="S27:Y27"/>
    <mergeCell ref="Z27:AC27"/>
    <mergeCell ref="AD27:AE27"/>
    <mergeCell ref="AF27:AH27"/>
    <mergeCell ref="B24:K24"/>
    <mergeCell ref="L24:R24"/>
    <mergeCell ref="S24:Y24"/>
    <mergeCell ref="Z24:AC24"/>
    <mergeCell ref="AD24:AE24"/>
    <mergeCell ref="AF24:AH24"/>
    <mergeCell ref="B25:K25"/>
    <mergeCell ref="L25:R25"/>
    <mergeCell ref="S25:Y25"/>
    <mergeCell ref="Z25:AC25"/>
    <mergeCell ref="AD25:AE25"/>
    <mergeCell ref="AF25:AH25"/>
    <mergeCell ref="B22:K22"/>
    <mergeCell ref="L22:R22"/>
    <mergeCell ref="S22:Y22"/>
    <mergeCell ref="Z22:AC22"/>
    <mergeCell ref="AD22:AE22"/>
    <mergeCell ref="AF22:AH22"/>
    <mergeCell ref="B23:K23"/>
    <mergeCell ref="L23:R23"/>
    <mergeCell ref="S23:Y23"/>
    <mergeCell ref="Z23:AC23"/>
    <mergeCell ref="AD23:AE23"/>
    <mergeCell ref="AF23:AH23"/>
    <mergeCell ref="B20:K20"/>
    <mergeCell ref="L20:R20"/>
    <mergeCell ref="S20:Y20"/>
    <mergeCell ref="Z20:AC20"/>
    <mergeCell ref="AD20:AE20"/>
    <mergeCell ref="AF20:AH20"/>
    <mergeCell ref="B21:K21"/>
    <mergeCell ref="L21:R21"/>
    <mergeCell ref="S21:Y21"/>
    <mergeCell ref="Z21:AC21"/>
    <mergeCell ref="AD21:AE21"/>
    <mergeCell ref="AF21:AH21"/>
    <mergeCell ref="B18:K18"/>
    <mergeCell ref="L18:R18"/>
    <mergeCell ref="S18:Y18"/>
    <mergeCell ref="Z18:AC18"/>
    <mergeCell ref="AD18:AE18"/>
    <mergeCell ref="AF18:AH18"/>
    <mergeCell ref="B19:K19"/>
    <mergeCell ref="L19:R19"/>
    <mergeCell ref="S19:Y19"/>
    <mergeCell ref="Z19:AC19"/>
    <mergeCell ref="AD19:AE19"/>
    <mergeCell ref="AF19:AH19"/>
    <mergeCell ref="B16:K16"/>
    <mergeCell ref="L16:R16"/>
    <mergeCell ref="S16:Y16"/>
    <mergeCell ref="Z16:AC16"/>
    <mergeCell ref="AD16:AE16"/>
    <mergeCell ref="AF16:AH16"/>
    <mergeCell ref="B17:K17"/>
    <mergeCell ref="L17:R17"/>
    <mergeCell ref="S17:Y17"/>
    <mergeCell ref="Z17:AC17"/>
    <mergeCell ref="AD17:AE17"/>
    <mergeCell ref="AF17:AH17"/>
    <mergeCell ref="B14:G14"/>
    <mergeCell ref="H14:R14"/>
    <mergeCell ref="S14:Y14"/>
    <mergeCell ref="Z14:AC14"/>
    <mergeCell ref="AD14:AE14"/>
    <mergeCell ref="AF14:AH14"/>
    <mergeCell ref="B15:R15"/>
    <mergeCell ref="S15:Y15"/>
    <mergeCell ref="Z15:AC15"/>
    <mergeCell ref="AD15:AE15"/>
    <mergeCell ref="AF15:AH15"/>
    <mergeCell ref="B12:G12"/>
    <mergeCell ref="H12:R12"/>
    <mergeCell ref="S12:Y12"/>
    <mergeCell ref="Z12:AC12"/>
    <mergeCell ref="AD12:AE12"/>
    <mergeCell ref="AF12:AH12"/>
    <mergeCell ref="B13:G13"/>
    <mergeCell ref="H13:R13"/>
    <mergeCell ref="S13:Y13"/>
    <mergeCell ref="Z13:AC13"/>
    <mergeCell ref="AD13:AE13"/>
    <mergeCell ref="AF13:AH13"/>
    <mergeCell ref="B10:G10"/>
    <mergeCell ref="H10:R10"/>
    <mergeCell ref="S10:Y10"/>
    <mergeCell ref="Z10:AC10"/>
    <mergeCell ref="AD10:AE10"/>
    <mergeCell ref="AF10:AH10"/>
    <mergeCell ref="B11:G11"/>
    <mergeCell ref="H11:R11"/>
    <mergeCell ref="S11:Y11"/>
    <mergeCell ref="Z11:AC11"/>
    <mergeCell ref="AD11:AE11"/>
    <mergeCell ref="AF11:AH11"/>
    <mergeCell ref="B8:G8"/>
    <mergeCell ref="H8:R8"/>
    <mergeCell ref="S8:Y8"/>
    <mergeCell ref="Z8:AC8"/>
    <mergeCell ref="AD8:AE8"/>
    <mergeCell ref="AF8:AH8"/>
    <mergeCell ref="B9:G9"/>
    <mergeCell ref="H9:R9"/>
    <mergeCell ref="S9:Y9"/>
    <mergeCell ref="Z9:AC9"/>
    <mergeCell ref="AD9:AE9"/>
    <mergeCell ref="AF9:AH9"/>
    <mergeCell ref="B6:G6"/>
    <mergeCell ref="H6:R6"/>
    <mergeCell ref="S6:Y6"/>
    <mergeCell ref="Z6:AC6"/>
    <mergeCell ref="AD6:AE6"/>
    <mergeCell ref="AF6:AH6"/>
    <mergeCell ref="B7:G7"/>
    <mergeCell ref="H7:R7"/>
    <mergeCell ref="S7:Y7"/>
    <mergeCell ref="Z7:AC7"/>
    <mergeCell ref="AD7:AE7"/>
    <mergeCell ref="AF7:AH7"/>
    <mergeCell ref="B4:G4"/>
    <mergeCell ref="H4:R4"/>
    <mergeCell ref="S4:Y4"/>
    <mergeCell ref="Z4:AC4"/>
    <mergeCell ref="AD4:AE4"/>
    <mergeCell ref="AF4:AH4"/>
    <mergeCell ref="B5:G5"/>
    <mergeCell ref="H5:R5"/>
    <mergeCell ref="S5:Y5"/>
    <mergeCell ref="Z5:AC5"/>
    <mergeCell ref="AD5:AE5"/>
    <mergeCell ref="AF5:AH5"/>
    <mergeCell ref="A1:A2"/>
    <mergeCell ref="B1:F2"/>
    <mergeCell ref="G1:Q2"/>
    <mergeCell ref="R1:Y2"/>
    <mergeCell ref="Z1:AC2"/>
    <mergeCell ref="AD1:AE2"/>
    <mergeCell ref="AF1:AH2"/>
    <mergeCell ref="B3:G3"/>
    <mergeCell ref="H3:R3"/>
    <mergeCell ref="S3:Y3"/>
    <mergeCell ref="Z3:AC3"/>
    <mergeCell ref="AD3:AE3"/>
    <mergeCell ref="AF3:A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5:D47"/>
  <sheetViews>
    <sheetView topLeftCell="A13" workbookViewId="0">
      <selection activeCell="H52" sqref="H52"/>
    </sheetView>
  </sheetViews>
  <sheetFormatPr defaultRowHeight="15" x14ac:dyDescent="0.25"/>
  <cols>
    <col min="1" max="1" width="22.85546875" customWidth="1"/>
    <col min="2" max="2" width="12.7109375" customWidth="1"/>
    <col min="4" max="4" width="20.140625" customWidth="1"/>
  </cols>
  <sheetData>
    <row r="15" spans="1:4" ht="15.75" thickBot="1" x14ac:dyDescent="0.3"/>
    <row r="16" spans="1:4" ht="16.5" thickTop="1" thickBot="1" x14ac:dyDescent="0.3">
      <c r="A16" s="114" t="s">
        <v>382</v>
      </c>
      <c r="B16" s="113" t="s">
        <v>361</v>
      </c>
      <c r="C16" s="229" t="s">
        <v>381</v>
      </c>
      <c r="D16" s="230"/>
    </row>
    <row r="17" spans="1:4" ht="25.5" customHeight="1" thickTop="1" thickBot="1" x14ac:dyDescent="0.3">
      <c r="A17" s="231" t="s">
        <v>380</v>
      </c>
      <c r="B17" s="112" t="s">
        <v>379</v>
      </c>
      <c r="C17" s="234" t="s">
        <v>363</v>
      </c>
      <c r="D17" s="235"/>
    </row>
    <row r="18" spans="1:4" ht="25.5" customHeight="1" thickBot="1" x14ac:dyDescent="0.3">
      <c r="A18" s="232"/>
      <c r="B18" s="112" t="s">
        <v>370</v>
      </c>
      <c r="C18" s="236" t="s">
        <v>363</v>
      </c>
      <c r="D18" s="237"/>
    </row>
    <row r="19" spans="1:4" ht="25.5" customHeight="1" thickBot="1" x14ac:dyDescent="0.3">
      <c r="A19" s="232"/>
      <c r="B19" s="112" t="s">
        <v>369</v>
      </c>
      <c r="C19" s="236" t="s">
        <v>363</v>
      </c>
      <c r="D19" s="237"/>
    </row>
    <row r="20" spans="1:4" ht="25.5" customHeight="1" thickBot="1" x14ac:dyDescent="0.3">
      <c r="A20" s="232"/>
      <c r="B20" s="112" t="s">
        <v>368</v>
      </c>
      <c r="C20" s="236" t="s">
        <v>363</v>
      </c>
      <c r="D20" s="237"/>
    </row>
    <row r="21" spans="1:4" ht="25.5" customHeight="1" thickBot="1" x14ac:dyDescent="0.3">
      <c r="A21" s="232"/>
      <c r="B21" s="112" t="s">
        <v>367</v>
      </c>
      <c r="C21" s="236" t="s">
        <v>363</v>
      </c>
      <c r="D21" s="237"/>
    </row>
    <row r="22" spans="1:4" ht="25.5" customHeight="1" thickBot="1" x14ac:dyDescent="0.3">
      <c r="A22" s="232"/>
      <c r="B22" s="112" t="s">
        <v>366</v>
      </c>
      <c r="C22" s="236" t="s">
        <v>363</v>
      </c>
      <c r="D22" s="237"/>
    </row>
    <row r="23" spans="1:4" ht="25.5" customHeight="1" thickBot="1" x14ac:dyDescent="0.3">
      <c r="A23" s="232"/>
      <c r="B23" s="112" t="s">
        <v>378</v>
      </c>
      <c r="C23" s="236" t="s">
        <v>363</v>
      </c>
      <c r="D23" s="237"/>
    </row>
    <row r="24" spans="1:4" ht="25.5" customHeight="1" thickBot="1" x14ac:dyDescent="0.3">
      <c r="A24" s="232"/>
      <c r="B24" s="112" t="s">
        <v>377</v>
      </c>
      <c r="C24" s="236" t="s">
        <v>363</v>
      </c>
      <c r="D24" s="237"/>
    </row>
    <row r="25" spans="1:4" ht="25.5" customHeight="1" thickBot="1" x14ac:dyDescent="0.3">
      <c r="A25" s="233"/>
      <c r="B25" s="111" t="s">
        <v>376</v>
      </c>
      <c r="C25" s="238" t="s">
        <v>363</v>
      </c>
      <c r="D25" s="239"/>
    </row>
    <row r="26" spans="1:4" ht="25.5" customHeight="1" thickTop="1" thickBot="1" x14ac:dyDescent="0.3">
      <c r="A26" s="231" t="s">
        <v>375</v>
      </c>
      <c r="B26" s="112" t="s">
        <v>369</v>
      </c>
      <c r="C26" s="234" t="s">
        <v>363</v>
      </c>
      <c r="D26" s="235"/>
    </row>
    <row r="27" spans="1:4" ht="25.5" customHeight="1" thickBot="1" x14ac:dyDescent="0.3">
      <c r="A27" s="232"/>
      <c r="B27" s="112">
        <v>1.4</v>
      </c>
      <c r="C27" s="236" t="s">
        <v>363</v>
      </c>
      <c r="D27" s="237"/>
    </row>
    <row r="28" spans="1:4" ht="25.5" customHeight="1" thickBot="1" x14ac:dyDescent="0.3">
      <c r="A28" s="232"/>
      <c r="B28" s="112" t="s">
        <v>372</v>
      </c>
      <c r="C28" s="236" t="s">
        <v>363</v>
      </c>
      <c r="D28" s="237"/>
    </row>
    <row r="29" spans="1:4" ht="25.5" customHeight="1" thickBot="1" x14ac:dyDescent="0.3">
      <c r="A29" s="232"/>
      <c r="B29" s="112" t="s">
        <v>366</v>
      </c>
      <c r="C29" s="236" t="s">
        <v>363</v>
      </c>
      <c r="D29" s="237"/>
    </row>
    <row r="30" spans="1:4" ht="25.5" customHeight="1" thickBot="1" x14ac:dyDescent="0.3">
      <c r="A30" s="232"/>
      <c r="B30" s="112" t="s">
        <v>365</v>
      </c>
      <c r="C30" s="236" t="s">
        <v>363</v>
      </c>
      <c r="D30" s="237"/>
    </row>
    <row r="31" spans="1:4" ht="25.5" customHeight="1" thickBot="1" x14ac:dyDescent="0.3">
      <c r="A31" s="232"/>
      <c r="B31" s="112" t="s">
        <v>374</v>
      </c>
      <c r="C31" s="236" t="s">
        <v>363</v>
      </c>
      <c r="D31" s="237"/>
    </row>
    <row r="32" spans="1:4" ht="25.5" customHeight="1" thickBot="1" x14ac:dyDescent="0.3">
      <c r="A32" s="233"/>
      <c r="B32" s="111">
        <v>5</v>
      </c>
      <c r="C32" s="238" t="s">
        <v>363</v>
      </c>
      <c r="D32" s="239"/>
    </row>
    <row r="33" spans="1:4" ht="25.5" customHeight="1" thickTop="1" thickBot="1" x14ac:dyDescent="0.3">
      <c r="A33" s="231" t="s">
        <v>373</v>
      </c>
      <c r="B33" s="112" t="s">
        <v>370</v>
      </c>
      <c r="C33" s="234" t="s">
        <v>363</v>
      </c>
      <c r="D33" s="235"/>
    </row>
    <row r="34" spans="1:4" ht="25.5" customHeight="1" thickBot="1" x14ac:dyDescent="0.3">
      <c r="A34" s="232"/>
      <c r="B34" s="112" t="s">
        <v>369</v>
      </c>
      <c r="C34" s="236" t="s">
        <v>363</v>
      </c>
      <c r="D34" s="237"/>
    </row>
    <row r="35" spans="1:4" ht="25.5" customHeight="1" thickBot="1" x14ac:dyDescent="0.3">
      <c r="A35" s="232"/>
      <c r="B35" s="112">
        <v>1.4</v>
      </c>
      <c r="C35" s="236" t="s">
        <v>363</v>
      </c>
      <c r="D35" s="237"/>
    </row>
    <row r="36" spans="1:4" ht="25.5" customHeight="1" thickBot="1" x14ac:dyDescent="0.3">
      <c r="A36" s="232"/>
      <c r="B36" s="112" t="s">
        <v>372</v>
      </c>
      <c r="C36" s="236" t="s">
        <v>363</v>
      </c>
      <c r="D36" s="237"/>
    </row>
    <row r="37" spans="1:4" ht="25.5" customHeight="1" thickBot="1" x14ac:dyDescent="0.3">
      <c r="A37" s="232"/>
      <c r="B37" s="112" t="s">
        <v>366</v>
      </c>
      <c r="C37" s="236" t="s">
        <v>363</v>
      </c>
      <c r="D37" s="237"/>
    </row>
    <row r="38" spans="1:4" ht="25.5" customHeight="1" thickBot="1" x14ac:dyDescent="0.3">
      <c r="A38" s="232"/>
      <c r="B38" s="112" t="s">
        <v>365</v>
      </c>
      <c r="C38" s="236" t="s">
        <v>363</v>
      </c>
      <c r="D38" s="237"/>
    </row>
    <row r="39" spans="1:4" ht="25.5" customHeight="1" thickBot="1" x14ac:dyDescent="0.3">
      <c r="A39" s="233"/>
      <c r="B39" s="111" t="s">
        <v>364</v>
      </c>
      <c r="C39" s="238" t="s">
        <v>363</v>
      </c>
      <c r="D39" s="239"/>
    </row>
    <row r="40" spans="1:4" ht="25.5" customHeight="1" thickTop="1" thickBot="1" x14ac:dyDescent="0.3">
      <c r="A40" s="231" t="s">
        <v>371</v>
      </c>
      <c r="B40" s="112" t="s">
        <v>370</v>
      </c>
      <c r="C40" s="234" t="s">
        <v>363</v>
      </c>
      <c r="D40" s="235"/>
    </row>
    <row r="41" spans="1:4" ht="25.5" customHeight="1" thickBot="1" x14ac:dyDescent="0.3">
      <c r="A41" s="232"/>
      <c r="B41" s="112" t="s">
        <v>369</v>
      </c>
      <c r="C41" s="236" t="s">
        <v>363</v>
      </c>
      <c r="D41" s="237"/>
    </row>
    <row r="42" spans="1:4" ht="25.5" customHeight="1" thickBot="1" x14ac:dyDescent="0.3">
      <c r="A42" s="232"/>
      <c r="B42" s="112" t="s">
        <v>368</v>
      </c>
      <c r="C42" s="236" t="s">
        <v>363</v>
      </c>
      <c r="D42" s="237"/>
    </row>
    <row r="43" spans="1:4" ht="25.5" customHeight="1" thickBot="1" x14ac:dyDescent="0.3">
      <c r="A43" s="232"/>
      <c r="B43" s="112" t="s">
        <v>367</v>
      </c>
      <c r="C43" s="236" t="s">
        <v>363</v>
      </c>
      <c r="D43" s="237"/>
    </row>
    <row r="44" spans="1:4" ht="25.5" customHeight="1" thickBot="1" x14ac:dyDescent="0.3">
      <c r="A44" s="232"/>
      <c r="B44" s="112" t="s">
        <v>366</v>
      </c>
      <c r="C44" s="236" t="s">
        <v>363</v>
      </c>
      <c r="D44" s="237"/>
    </row>
    <row r="45" spans="1:4" ht="25.5" customHeight="1" thickBot="1" x14ac:dyDescent="0.3">
      <c r="A45" s="232"/>
      <c r="B45" s="112" t="s">
        <v>365</v>
      </c>
      <c r="C45" s="236" t="s">
        <v>363</v>
      </c>
      <c r="D45" s="237"/>
    </row>
    <row r="46" spans="1:4" ht="25.5" customHeight="1" thickBot="1" x14ac:dyDescent="0.3">
      <c r="A46" s="233"/>
      <c r="B46" s="111" t="s">
        <v>364</v>
      </c>
      <c r="C46" s="238" t="s">
        <v>363</v>
      </c>
      <c r="D46" s="239"/>
    </row>
    <row r="47" spans="1:4" ht="15.75" thickTop="1" x14ac:dyDescent="0.25">
      <c r="A47" s="240"/>
      <c r="B47" s="240"/>
      <c r="C47" s="240"/>
      <c r="D47" s="79"/>
    </row>
  </sheetData>
  <mergeCells count="36">
    <mergeCell ref="A47:C47"/>
    <mergeCell ref="A40:A46"/>
    <mergeCell ref="C40:D40"/>
    <mergeCell ref="C41:D41"/>
    <mergeCell ref="C42:D42"/>
    <mergeCell ref="C43:D43"/>
    <mergeCell ref="C44:D44"/>
    <mergeCell ref="C45:D45"/>
    <mergeCell ref="C46:D46"/>
    <mergeCell ref="A33:A39"/>
    <mergeCell ref="C33:D33"/>
    <mergeCell ref="C34:D34"/>
    <mergeCell ref="C35:D35"/>
    <mergeCell ref="C36:D36"/>
    <mergeCell ref="C37:D37"/>
    <mergeCell ref="C38:D38"/>
    <mergeCell ref="C39:D39"/>
    <mergeCell ref="A26:A32"/>
    <mergeCell ref="C26:D26"/>
    <mergeCell ref="C27:D27"/>
    <mergeCell ref="C28:D28"/>
    <mergeCell ref="C29:D29"/>
    <mergeCell ref="C30:D30"/>
    <mergeCell ref="C31:D31"/>
    <mergeCell ref="C32:D32"/>
    <mergeCell ref="C16:D16"/>
    <mergeCell ref="A17:A25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8"/>
  <sheetViews>
    <sheetView workbookViewId="0"/>
  </sheetViews>
  <sheetFormatPr defaultRowHeight="15" x14ac:dyDescent="0.25"/>
  <sheetData>
    <row r="1" spans="1:2" x14ac:dyDescent="0.25">
      <c r="A1" s="93" t="s">
        <v>305</v>
      </c>
    </row>
    <row r="2" spans="1:2" x14ac:dyDescent="0.25">
      <c r="A2" s="90" t="s">
        <v>304</v>
      </c>
    </row>
    <row r="3" spans="1:2" x14ac:dyDescent="0.25">
      <c r="B3" s="91" t="s">
        <v>303</v>
      </c>
    </row>
    <row r="4" spans="1:2" x14ac:dyDescent="0.25">
      <c r="A4" s="91" t="s">
        <v>302</v>
      </c>
    </row>
    <row r="5" spans="1:2" x14ac:dyDescent="0.25">
      <c r="A5" s="91" t="s">
        <v>301</v>
      </c>
    </row>
    <row r="6" spans="1:2" x14ac:dyDescent="0.25">
      <c r="A6" s="91" t="s">
        <v>300</v>
      </c>
    </row>
    <row r="7" spans="1:2" x14ac:dyDescent="0.25">
      <c r="A7" s="92" t="s">
        <v>295</v>
      </c>
    </row>
    <row r="8" spans="1:2" x14ac:dyDescent="0.25">
      <c r="A8" s="91" t="s">
        <v>299</v>
      </c>
    </row>
    <row r="9" spans="1:2" x14ac:dyDescent="0.25">
      <c r="A9" s="91" t="s">
        <v>298</v>
      </c>
      <c r="B9" s="91" t="s">
        <v>297</v>
      </c>
    </row>
    <row r="10" spans="1:2" x14ac:dyDescent="0.25">
      <c r="A10" s="91" t="s">
        <v>296</v>
      </c>
    </row>
    <row r="11" spans="1:2" x14ac:dyDescent="0.25">
      <c r="A11" s="92" t="s">
        <v>295</v>
      </c>
    </row>
    <row r="12" spans="1:2" x14ac:dyDescent="0.25">
      <c r="A12" s="90" t="s">
        <v>294</v>
      </c>
    </row>
    <row r="13" spans="1:2" x14ac:dyDescent="0.25">
      <c r="A13" s="91" t="s">
        <v>293</v>
      </c>
    </row>
    <row r="14" spans="1:2" x14ac:dyDescent="0.25">
      <c r="A14" s="91" t="s">
        <v>292</v>
      </c>
    </row>
    <row r="15" spans="1:2" x14ac:dyDescent="0.25">
      <c r="A15" s="90" t="s">
        <v>291</v>
      </c>
    </row>
    <row r="16" spans="1:2" x14ac:dyDescent="0.25">
      <c r="A16" s="91" t="s">
        <v>290</v>
      </c>
    </row>
    <row r="17" spans="1:2" x14ac:dyDescent="0.25">
      <c r="A17" s="91" t="s">
        <v>289</v>
      </c>
    </row>
    <row r="18" spans="1:2" x14ac:dyDescent="0.25">
      <c r="A18" s="92" t="s">
        <v>288</v>
      </c>
    </row>
    <row r="19" spans="1:2" x14ac:dyDescent="0.25">
      <c r="A19" s="90" t="s">
        <v>287</v>
      </c>
    </row>
    <row r="20" spans="1:2" x14ac:dyDescent="0.25">
      <c r="A20" s="91" t="s">
        <v>286</v>
      </c>
    </row>
    <row r="21" spans="1:2" x14ac:dyDescent="0.25">
      <c r="A21" s="90" t="s">
        <v>285</v>
      </c>
    </row>
    <row r="22" spans="1:2" ht="120" x14ac:dyDescent="0.25">
      <c r="A22" s="89" t="s">
        <v>284</v>
      </c>
      <c r="B22" s="89" t="s">
        <v>278</v>
      </c>
    </row>
    <row r="23" spans="1:2" ht="96" x14ac:dyDescent="0.25">
      <c r="A23" s="89" t="s">
        <v>283</v>
      </c>
      <c r="B23" s="89" t="s">
        <v>278</v>
      </c>
    </row>
    <row r="24" spans="1:2" ht="96" x14ac:dyDescent="0.25">
      <c r="A24" s="89" t="s">
        <v>282</v>
      </c>
      <c r="B24" s="89" t="s">
        <v>281</v>
      </c>
    </row>
    <row r="25" spans="1:2" ht="120" x14ac:dyDescent="0.25">
      <c r="A25" s="89" t="s">
        <v>280</v>
      </c>
      <c r="B25" s="89" t="s">
        <v>278</v>
      </c>
    </row>
    <row r="26" spans="1:2" ht="108" x14ac:dyDescent="0.25">
      <c r="A26" s="89" t="s">
        <v>279</v>
      </c>
      <c r="B26" s="89" t="s">
        <v>278</v>
      </c>
    </row>
    <row r="27" spans="1:2" ht="108" x14ac:dyDescent="0.25">
      <c r="A27" s="89" t="s">
        <v>277</v>
      </c>
      <c r="B27" s="89" t="s">
        <v>276</v>
      </c>
    </row>
    <row r="28" spans="1:2" x14ac:dyDescent="0.25">
      <c r="A28" s="8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9"/>
  <sheetViews>
    <sheetView workbookViewId="0">
      <selection activeCell="A3" sqref="A3"/>
    </sheetView>
  </sheetViews>
  <sheetFormatPr defaultRowHeight="15" x14ac:dyDescent="0.25"/>
  <cols>
    <col min="1" max="1" width="13" customWidth="1"/>
    <col min="2" max="2" width="14.42578125" customWidth="1"/>
  </cols>
  <sheetData>
    <row r="1" spans="1:1" ht="18" x14ac:dyDescent="0.25">
      <c r="A1" s="95" t="s">
        <v>334</v>
      </c>
    </row>
    <row r="3" spans="1:1" ht="27" x14ac:dyDescent="0.25">
      <c r="A3" s="103" t="s">
        <v>333</v>
      </c>
    </row>
    <row r="4" spans="1:1" x14ac:dyDescent="0.25">
      <c r="A4" s="102" t="s">
        <v>332</v>
      </c>
    </row>
    <row r="5" spans="1:1" x14ac:dyDescent="0.25">
      <c r="A5" s="102" t="s">
        <v>331</v>
      </c>
    </row>
    <row r="6" spans="1:1" x14ac:dyDescent="0.25">
      <c r="A6" s="101" t="s">
        <v>330</v>
      </c>
    </row>
    <row r="7" spans="1:1" x14ac:dyDescent="0.25">
      <c r="A7" s="94" t="s">
        <v>329</v>
      </c>
    </row>
    <row r="8" spans="1:1" ht="18" x14ac:dyDescent="0.25">
      <c r="A8" s="95" t="s">
        <v>328</v>
      </c>
    </row>
    <row r="9" spans="1:1" x14ac:dyDescent="0.25">
      <c r="A9" s="100" t="s">
        <v>327</v>
      </c>
    </row>
    <row r="10" spans="1:1" x14ac:dyDescent="0.25">
      <c r="A10" s="100" t="s">
        <v>326</v>
      </c>
    </row>
    <row r="11" spans="1:1" x14ac:dyDescent="0.25">
      <c r="A11" s="100" t="s">
        <v>325</v>
      </c>
    </row>
    <row r="12" spans="1:1" x14ac:dyDescent="0.25">
      <c r="A12" s="100" t="s">
        <v>324</v>
      </c>
    </row>
    <row r="13" spans="1:1" x14ac:dyDescent="0.25">
      <c r="A13" s="100" t="s">
        <v>323</v>
      </c>
    </row>
    <row r="14" spans="1:1" x14ac:dyDescent="0.25">
      <c r="A14" s="100" t="s">
        <v>322</v>
      </c>
    </row>
    <row r="15" spans="1:1" x14ac:dyDescent="0.25">
      <c r="A15" s="94"/>
    </row>
    <row r="16" spans="1:1" ht="18" x14ac:dyDescent="0.25">
      <c r="A16" s="95" t="s">
        <v>321</v>
      </c>
    </row>
    <row r="17" spans="1:1" ht="15.75" x14ac:dyDescent="0.25">
      <c r="A17" s="97" t="s">
        <v>320</v>
      </c>
    </row>
    <row r="18" spans="1:1" x14ac:dyDescent="0.25">
      <c r="A18" s="98" t="s">
        <v>319</v>
      </c>
    </row>
    <row r="19" spans="1:1" x14ac:dyDescent="0.25">
      <c r="A19" s="99" t="s">
        <v>318</v>
      </c>
    </row>
    <row r="20" spans="1:1" x14ac:dyDescent="0.25">
      <c r="A20" s="98" t="s">
        <v>317</v>
      </c>
    </row>
    <row r="21" spans="1:1" x14ac:dyDescent="0.25">
      <c r="A21" s="96" t="s">
        <v>316</v>
      </c>
    </row>
    <row r="23" spans="1:1" x14ac:dyDescent="0.25">
      <c r="A23" s="98" t="s">
        <v>315</v>
      </c>
    </row>
    <row r="24" spans="1:1" x14ac:dyDescent="0.25">
      <c r="A24" s="96" t="s">
        <v>314</v>
      </c>
    </row>
    <row r="25" spans="1:1" x14ac:dyDescent="0.25">
      <c r="A25" s="98" t="s">
        <v>313</v>
      </c>
    </row>
    <row r="27" spans="1:1" x14ac:dyDescent="0.25">
      <c r="A27" s="98" t="s">
        <v>312</v>
      </c>
    </row>
    <row r="28" spans="1:1" ht="15.75" x14ac:dyDescent="0.25">
      <c r="A28" s="97" t="s">
        <v>311</v>
      </c>
    </row>
    <row r="29" spans="1:1" x14ac:dyDescent="0.25">
      <c r="A29" s="94" t="s">
        <v>310</v>
      </c>
    </row>
    <row r="30" spans="1:1" x14ac:dyDescent="0.25">
      <c r="A30" s="94"/>
    </row>
    <row r="31" spans="1:1" x14ac:dyDescent="0.25">
      <c r="A31" s="94"/>
    </row>
    <row r="32" spans="1:1" ht="15.75" x14ac:dyDescent="0.25">
      <c r="A32" s="97" t="s">
        <v>309</v>
      </c>
    </row>
    <row r="33" spans="1:1" ht="15.75" x14ac:dyDescent="0.25">
      <c r="A33" s="97" t="s">
        <v>308</v>
      </c>
    </row>
    <row r="34" spans="1:1" x14ac:dyDescent="0.25">
      <c r="A34" s="96"/>
    </row>
    <row r="35" spans="1:1" ht="18" x14ac:dyDescent="0.25">
      <c r="A35" s="95" t="s">
        <v>307</v>
      </c>
    </row>
    <row r="36" spans="1:1" x14ac:dyDescent="0.25">
      <c r="A36" s="94"/>
    </row>
    <row r="37" spans="1:1" x14ac:dyDescent="0.25">
      <c r="A37" s="94"/>
    </row>
    <row r="38" spans="1:1" ht="18" x14ac:dyDescent="0.25">
      <c r="A38" s="95" t="s">
        <v>306</v>
      </c>
    </row>
    <row r="39" spans="1:1" x14ac:dyDescent="0.25">
      <c r="A39" s="94"/>
    </row>
  </sheetData>
  <hyperlinks>
    <hyperlink ref="A6" r:id="rId1" display="mailto:info@zsps-moskva.ru" xr:uid="{00000000-0004-0000-08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Содержание</vt:lpstr>
      <vt:lpstr>Сетка-рабица</vt:lpstr>
      <vt:lpstr>Колючка</vt:lpstr>
      <vt:lpstr>Егоза</vt:lpstr>
      <vt:lpstr>Кронштейны и проволока</vt:lpstr>
      <vt:lpstr>Сетка в асс.</vt:lpstr>
      <vt:lpstr>Проволока</vt:lpstr>
      <vt:lpstr>Закладные и тд.</vt:lpstr>
      <vt:lpstr>Вышки, склады, ангары и т.д.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Котрехова Екатерина</dc:creator>
  <cp:lastModifiedBy>Letarg</cp:lastModifiedBy>
  <dcterms:created xsi:type="dcterms:W3CDTF">2022-02-01T08:31:06Z</dcterms:created>
  <dcterms:modified xsi:type="dcterms:W3CDTF">2022-02-02T11:39:08Z</dcterms:modified>
</cp:coreProperties>
</file>